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af35cf7074b4035" /></Relationships>
</file>

<file path=xl/workbook.xml><?xml version="1.0" encoding="utf-8"?>
<x:workbook xmlns:x="http://schemas.openxmlformats.org/spreadsheetml/2006/main">
  <x:sheets>
    <x:sheet xmlns:r="http://schemas.openxmlformats.org/officeDocument/2006/relationships" name="Catalog" sheetId="1" r:id="R96a23f796d0b45ce"/>
    <x:sheet xmlns:r="http://schemas.openxmlformats.org/officeDocument/2006/relationships" name="Dashboard" sheetId="2" r:id="R54547826c86e4b5d"/>
    <x:sheet xmlns:r="http://schemas.openxmlformats.org/officeDocument/2006/relationships" name="Research Log" sheetId="3" r:id="Rdf338deaa3f148d6"/>
    <x:sheet xmlns:r="http://schemas.openxmlformats.org/officeDocument/2006/relationships" name="Data Dictionary" sheetId="4" r:id="Rcebfcc2545d44889"/>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<x:sst xmlns:x="http://schemas.openxmlformats.org/spreadsheetml/2006/main">
  <x:si>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</x:si>
  <x:si>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</x:si>
  <x:si>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</x:si>
  <x:si>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</x:si>
  <x:si>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</x:si>
  <x:si>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</x:si>
  <x:si>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</x:si>
  <x:si>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</x:si>
  <x:si>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</x:si>
  <x:si>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</x:si>
  <x:si>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</x:si>
  <x:si>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</x:si>
  <x:si>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</x:si>
  <x:si>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</x:si>
  <x:si>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</x:si>
  <x:si>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</x:si>
  <x:si>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</x:si>
  <x:si>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</x:si>
  <x:si>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</x:si>
  <x:si>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</x:si>
  <x:si>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</x:si>
  <x:si>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</x:si>
  <x:si>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</x:si>
  <x:si>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</x:si>
  <x:si>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Superman vs. the Amazing Spider-Man #1 (1976)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</x:si>
  <x:si>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</x:si>
  <x:si>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</x:si>
  <x:si>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</x:si>
  <x:si>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</x:si>
  <x:si>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</x:si>
  <x:si>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</x:si>
  <x:si>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</x:si>
  <x:si>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</x:si>
  <x:si>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</x:si>
  <x:si>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</x:si>
  <x:si>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</x:si>
  <x:si>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</x:si>
  <x:si>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</x:si>
  <x:si>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</x:si>
  <x:si>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</x:si>
  <x:si>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</x:si>
  <x:si>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</x:si>
  <x:si>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</x:si>
  <x:si>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</x:si>
  <x:si>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Image Comics</x:t>
  </x:si>
  <x:si>
    <x:t xml:space="preserve">DC Comics</x:t>
  </x:si>
  <x:si>
    <x:t xml:space="preserve">Marvel Comics</x:t>
  </x:si>
  <x:si>
    <x:t xml:space="preserve">Coffin Comics</x:t>
  </x:si>
  <x:si>
    <x:t xml:space="preserve">Archie Comics</x:t>
  </x:si>
  <x:si>
    <x:t xml:space="preserve">Digital Webbing</x:t>
  </x:si>
  <x:si>
    <x:t xml:space="preserve">Wizard</x:t>
  </x:si>
  <x:si>
    <x:t xml:space="preserve">Dynamite</x:t>
  </x:si>
  <x:si>
    <x:t xml:space="preserve">Candidate</x:t>
  </x:si>
  <x:si>
    <x:t xml:space="preserve">Decision</x:t>
  </x:si>
  <x:si>
    <x:t xml:space="preserve">Reason</x:t>
  </x:si>
  <x:si>
    <x:t xml:space="preserve">Best Source</x:t>
  </x:si>
  <x:si>
    <x:t xml:space="preserve">Follow-up</x:t>
  </x:si>
  <x:si>
    <x:t xml:space="preserve">galko LCG list (24 items)</x:t>
  </x:si>
  <x:si>
    <x:t xml:space="preserve">Source</x:t>
  </x:si>
  <x:si>
    <x:t xml:space="preserve">Primary lead list pulled in full via the browser on 2026-10-13; raw dump saved to the project.</x:t>
  </x:si>
  <x:si>
    <x:t xml:space="preserve">https://leagueofcomicgeeks.com/profile/galko/lists/8720</x:t>
  </x:si>
  <x:si>
    <x:t xml:space="preserve">Superman vs. the Amazing Spider-Man: The Battle of the Century #1 (1976)</x:t>
  </x:si>
  <x:si>
    <x:t xml:space="preserve">Excluded</x:t>
  </x:si>
  <x:si>
    <x:t xml:space="preserve">The original issue or an edition of it.</x:t>
  </x:si>
  <x:si>
    <x:t xml:space="preserve">https://leagueofcomicgeeks.com/comic/6847320/superman-vs-the-amazing-spider-man-the-battle-of-the-century-1</x:t>
  </x:si>
  <x:si>
    <x:t xml:space="preserve">Superman en Spinneman TP (1976)</x:t>
  </x:si>
  <x:si>
    <x:t xml:space="preserve">Foreign edition of the original story (likely reprints the original cover).</x:t>
  </x:si>
  <x:si>
    <x:t xml:space="preserve">https://leagueofcomicgeeks.com/comic/1371771/superman-en-spinneman-tp</x:t>
  </x:si>
  <x:si>
    <x:t xml:space="preserve">Superman contre Spider-Man (1979)</x:t>
  </x:si>
  <x:si>
    <x:t xml:space="preserve">https://leagueofcomicgeeks.com/comic/1554324/superman-contre-spider-man</x:t>
  </x:si>
  <x:si>
    <x:t xml:space="preserve">Superman et Batman #149 (1980)</x:t>
  </x:si>
  <x:si>
    <x:t xml:space="preserve">https://leagueofcomicgeeks.com/comic/7914362/superman-et-batman-149</x:t>
  </x:si>
  <x:si>
    <x:t xml:space="preserve">Superman &amp; Batman #14 (1994)</x:t>
  </x:si>
  <x:si>
    <x:t xml:space="preserve">https://leagueofcomicgeeks.com/comic/1425227/superman-batman-14</x:t>
  </x:si>
  <x:si>
    <x:t xml:space="preserve">Superman Hors Série #5 : Superman contre Spider-Man (2002)</x:t>
  </x:si>
  <x:si>
    <x:t xml:space="preserve">https://leagueofcomicgeeks.com/comic/9411769/superman-hors-serie-5-superman-contre-spider-man</x:t>
  </x:si>
  <x:si>
    <x:t xml:space="preserve">50th Anniversary Treasury Edition – Superman vs. The Amazing Spider-Man Facsimile Edition #1 Cover B Alex Ross Variant (2026)</x:t>
  </x:si>
  <x:si>
    <x:t xml:space="preserve">Reprint/facsimile/replica edition of an existing cover.</x:t>
  </x:si>
  <x:si>
    <x:t xml:space="preserve">https://leagueofcomicgeeks.com/comic/8789941/50th-anniversary-treasury-edition-superman-vs-the-amazing-spider-man-facsimile-edition-1?variant=3540546</x:t>
  </x:si>
  <x:si>
    <x:t xml:space="preserve">Superman vs. the Amazing Spider-Man: La Bataille du Siècle #1 (2026)</x:t>
  </x:si>
  <x:si>
    <x:t xml:space="preserve">https://leagueofcomicgeeks.com/comic/9287018/superman-vs-the-amazing-spider-man-la-bataille-du-siecle-1</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</x:si>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</x:sst>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4">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7" fillId="0" borderId="0" xfId="0" applyNumberFormat="1" applyFont="1" applyFill="1" applyBorder="1" applyAlignment="1">
      <x:alignment horizontal="general" vertical="bottom"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9">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381824d4f24f44a5" /><Relationship Type="http://schemas.openxmlformats.org/officeDocument/2006/relationships/theme" Target="/xl/theme/theme1.xml" Id="R870fe9f1dc894f72" /><Relationship Type="http://schemas.openxmlformats.org/officeDocument/2006/relationships/sharedStrings" Target="/xl/sharedStrings.xml" Id="R40c7f6e610004c34" /><Relationship Type="http://schemas.openxmlformats.org/officeDocument/2006/relationships/worksheet" Target="/xl/worksheets/sheet1.xml" Id="R96a23f796d0b45ce" /><Relationship Type="http://schemas.openxmlformats.org/officeDocument/2006/relationships/worksheet" Target="/xl/worksheets/sheet2.xml" Id="R54547826c86e4b5d" /><Relationship Type="http://schemas.openxmlformats.org/officeDocument/2006/relationships/worksheet" Target="/xl/worksheets/sheet3.xml" Id="Rdf338deaa3f148d6" /><Relationship Type="http://schemas.openxmlformats.org/officeDocument/2006/relationships/worksheet" Target="/xl/worksheets/sheet4.xml" Id="Rcebfcc2545d44889" /></Relationships>
</file>

<file path=xl/tables/table1.xml><?xml version="1.0" encoding="utf-8"?>
<x:table xmlns:x="http://schemas.openxmlformats.org/spreadsheetml/2006/main" id="1" name="SVS1Catalog" displayName="SVS1Catalog" ref="A1:X18" headerRowCount="1" totalsRowCount="0" totalsRowShown="0">
  <x:autoFilter ref="A1:X18"/>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leagueofcomicgeeks.com/comic/3314046/wizard-magazine-89?variant=7256618" TargetMode="External" Id="R5a6434acff2e436e" /><Relationship Type="http://schemas.openxmlformats.org/officeDocument/2006/relationships/hyperlink" Target="https://leagueofcomicgeeks.com/profile/galko/lists/8720" TargetMode="External" Id="R052cb59882934218" /><Relationship Type="http://schemas.openxmlformats.org/officeDocument/2006/relationships/hyperlink" Target="https://s3.amazonaws.com/comicgeeks/comics/covers/medium-7256618.jpg" TargetMode="External" Id="R137b0de6a0384748" /><Relationship Type="http://schemas.openxmlformats.org/officeDocument/2006/relationships/hyperlink" Target="https://leagueofcomicgeeks.com/comic/5770760/promethea-27" TargetMode="External" Id="Rbd0d6be7ea5443fb" /><Relationship Type="http://schemas.openxmlformats.org/officeDocument/2006/relationships/hyperlink" Target="https://leagueofcomicgeeks.com/profile/galko/lists/8720" TargetMode="External" Id="Rd65663d3dda84c21" /><Relationship Type="http://schemas.openxmlformats.org/officeDocument/2006/relationships/hyperlink" Target="https://s3.amazonaws.com/comicgeeks/comics/covers/medium-5770760.jpg" TargetMode="External" Id="Ra72765fb753d413f" /><Relationship Type="http://schemas.openxmlformats.org/officeDocument/2006/relationships/hyperlink" Target="https://leagueofcomicgeeks.com/comic/9512237/shadowhawk-5" TargetMode="External" Id="R8412b85914e145c6" /><Relationship Type="http://schemas.openxmlformats.org/officeDocument/2006/relationships/hyperlink" Target="https://leagueofcomicgeeks.com/profile/galko/lists/8720" TargetMode="External" Id="R9892a344d70c49a4" /><Relationship Type="http://schemas.openxmlformats.org/officeDocument/2006/relationships/hyperlink" Target="https://s3.amazonaws.com/comicgeeks/comics/covers/medium-9512237.jpg" TargetMode="External" Id="R63a0f581c9fe4ff5" /><Relationship Type="http://schemas.openxmlformats.org/officeDocument/2006/relationships/hyperlink" Target="https://leagueofcomicgeeks.com/comic/5813828/marvel-zombies-army-of-darkness-3" TargetMode="External" Id="R474a69094e79433d" /><Relationship Type="http://schemas.openxmlformats.org/officeDocument/2006/relationships/hyperlink" Target="https://leagueofcomicgeeks.com/profile/galko/lists/8720" TargetMode="External" Id="R187c62b207ea4c55" /><Relationship Type="http://schemas.openxmlformats.org/officeDocument/2006/relationships/hyperlink" Target="https://s3.amazonaws.com/comicgeeks/comics/covers/medium-5813828.jpg" TargetMode="External" Id="R040000c899044cfa" /><Relationship Type="http://schemas.openxmlformats.org/officeDocument/2006/relationships/hyperlink" Target="https://leagueofcomicgeeks.com/comic/4307787/fist-of-justice-5?variant=8142468" TargetMode="External" Id="R1be753fee97e493e" /><Relationship Type="http://schemas.openxmlformats.org/officeDocument/2006/relationships/hyperlink" Target="https://leagueofcomicgeeks.com/profile/galko/lists/8720" TargetMode="External" Id="R220c1ab8a684451e" /><Relationship Type="http://schemas.openxmlformats.org/officeDocument/2006/relationships/hyperlink" Target="https://s3.amazonaws.com/comicgeeks/comics/covers/medium-8142468.jpg" TargetMode="External" Id="Rf8e896b9565243cf" /><Relationship Type="http://schemas.openxmlformats.org/officeDocument/2006/relationships/hyperlink" Target="https://leagueofcomicgeeks.com/comic/1778853/g-man-cape-crisis-2?variant=8895456" TargetMode="External" Id="Rfd11947a12d74738" /><Relationship Type="http://schemas.openxmlformats.org/officeDocument/2006/relationships/hyperlink" Target="https://leagueofcomicgeeks.com/profile/galko/lists/8720" TargetMode="External" Id="R598c2b64234748b4" /><Relationship Type="http://schemas.openxmlformats.org/officeDocument/2006/relationships/hyperlink" Target="https://s3.amazonaws.com/comicgeeks/comics/covers/medium-8895456.jpg" TargetMode="External" Id="Rdcaf759c2aed4a17" /><Relationship Type="http://schemas.openxmlformats.org/officeDocument/2006/relationships/hyperlink" Target="https://leagueofcomicgeeks.com/comic/9866701/archie-616?variant=1065420" TargetMode="External" Id="Ra770426f63b04c7e" /><Relationship Type="http://schemas.openxmlformats.org/officeDocument/2006/relationships/hyperlink" Target="https://leagueofcomicgeeks.com/profile/galko/lists/8720" TargetMode="External" Id="R6ae11d1780584421" /><Relationship Type="http://schemas.openxmlformats.org/officeDocument/2006/relationships/hyperlink" Target="https://s3.amazonaws.com/comicgeeks/comics/covers/medium-1065420.jpg" TargetMode="External" Id="R80836e6d2ff64628" /><Relationship Type="http://schemas.openxmlformats.org/officeDocument/2006/relationships/hyperlink" Target="https://leagueofcomicgeeks.com/comic/1204377/the-amazing-spider-man-694" TargetMode="External" Id="Rccf899536cea4dd6" /><Relationship Type="http://schemas.openxmlformats.org/officeDocument/2006/relationships/hyperlink" Target="https://leagueofcomicgeeks.com/profile/galko/lists/8720" TargetMode="External" Id="Rcaa4645c9ea84294" /><Relationship Type="http://schemas.openxmlformats.org/officeDocument/2006/relationships/hyperlink" Target="https://s3.amazonaws.com/comicgeeks/comics/covers/medium-1204377.jpg" TargetMode="External" Id="Ra27b44b066aa42bd" /><Relationship Type="http://schemas.openxmlformats.org/officeDocument/2006/relationships/hyperlink" Target="https://leagueofcomicgeeks.com/comic/2851016/hellwitch-hellbourne-1?variant=9346233" TargetMode="External" Id="Rb402166dd9014586" /><Relationship Type="http://schemas.openxmlformats.org/officeDocument/2006/relationships/hyperlink" Target="https://leagueofcomicgeeks.com/profile/galko/lists/8720" TargetMode="External" Id="R123c318486a449eb" /><Relationship Type="http://schemas.openxmlformats.org/officeDocument/2006/relationships/hyperlink" Target="https://s3.amazonaws.com/comicgeeks/comics/covers/medium-9346233.jpg" TargetMode="External" Id="R1299255cf66f4095" /><Relationship Type="http://schemas.openxmlformats.org/officeDocument/2006/relationships/hyperlink" Target="https://leagueofcomicgeeks.com/comic/1485075/the-army-of-darkness-vs-reanimator-necronomicon-rising-1?variant=4812180" TargetMode="External" Id="R28e080c96fcb4c1f" /><Relationship Type="http://schemas.openxmlformats.org/officeDocument/2006/relationships/hyperlink" Target="https://leagueofcomicgeeks.com/profile/galko/lists/8720" TargetMode="External" Id="R201dbb0de063499f" /><Relationship Type="http://schemas.openxmlformats.org/officeDocument/2006/relationships/hyperlink" Target="https://s3.amazonaws.com/comicgeeks/comics/covers/medium-4812180.jpg" TargetMode="External" Id="Rf36f78dae0ca422f" /><Relationship Type="http://schemas.openxmlformats.org/officeDocument/2006/relationships/hyperlink" Target="https://leagueofcomicgeeks.com/comic/6089688/multiversity-harley-screws-up-the-dcu-5?variant=5073187" TargetMode="External" Id="R023a0524753d4e97" /><Relationship Type="http://schemas.openxmlformats.org/officeDocument/2006/relationships/hyperlink" Target="https://leagueofcomicgeeks.com/profile/galko/lists/8720" TargetMode="External" Id="R530af849241244b2" /><Relationship Type="http://schemas.openxmlformats.org/officeDocument/2006/relationships/hyperlink" Target="https://s3.amazonaws.com/comicgeeks/comics/covers/medium-5073187.jpg" TargetMode="External" Id="R42805ddb7afb4bae" /><Relationship Type="http://schemas.openxmlformats.org/officeDocument/2006/relationships/hyperlink" Target="https://leagueofcomicgeeks.com/comic/4925338/normalman-fortieth-anniversary-omnibus-hc" TargetMode="External" Id="R57f6dd2958124b84" /><Relationship Type="http://schemas.openxmlformats.org/officeDocument/2006/relationships/hyperlink" Target="https://leagueofcomicgeeks.com/profile/galko/lists/8720" TargetMode="External" Id="R8e64a49e88714b3b" /><Relationship Type="http://schemas.openxmlformats.org/officeDocument/2006/relationships/hyperlink" Target="https://s3.amazonaws.com/comicgeeks/comics/covers/medium-4925338.jpg" TargetMode="External" Id="R296cfd7fe4254de4" /><Relationship Type="http://schemas.openxmlformats.org/officeDocument/2006/relationships/hyperlink" Target="https://leagueofcomicgeeks.com/comic/6487610/rogue-sun-26?variant=2166911" TargetMode="External" Id="R21d76e8a55174305" /><Relationship Type="http://schemas.openxmlformats.org/officeDocument/2006/relationships/hyperlink" Target="https://leagueofcomicgeeks.com/profile/galko/lists/8720" TargetMode="External" Id="Raff4ce122301470c" /><Relationship Type="http://schemas.openxmlformats.org/officeDocument/2006/relationships/hyperlink" Target="https://s3.amazonaws.com/comicgeeks/comics/covers/medium-2166911.jpg" TargetMode="External" Id="R3c191ac3e22e49ca" /><Relationship Type="http://schemas.openxmlformats.org/officeDocument/2006/relationships/hyperlink" Target="https://leagueofcomicgeeks.com/comic/1666180/dc-marvel-superman-spider-man-1?variant=2603935" TargetMode="External" Id="Rb64d57fe84114fc6" /><Relationship Type="http://schemas.openxmlformats.org/officeDocument/2006/relationships/hyperlink" Target="https://leagueofcomicgeeks.com/profile/galko/lists/8720" TargetMode="External" Id="R094cae16900548dc" /><Relationship Type="http://schemas.openxmlformats.org/officeDocument/2006/relationships/hyperlink" Target="https://s3.amazonaws.com/comicgeeks/comics/covers/medium-2603935.jpg" TargetMode="External" Id="R976083c211714881" /><Relationship Type="http://schemas.openxmlformats.org/officeDocument/2006/relationships/table" Target="/xl/tables/table1.xml" Id="R2c1cda591b6e4ed4"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8720" TargetMode="External" Id="Rb33da5eaf1b04ab4" /><Relationship Type="http://schemas.openxmlformats.org/officeDocument/2006/relationships/hyperlink" Target="https://leagueofcomicgeeks.com/comic/6847320/superman-vs-the-amazing-spider-man-the-battle-of-the-century-1" TargetMode="External" Id="R1f1bf8e8988445cf" /><Relationship Type="http://schemas.openxmlformats.org/officeDocument/2006/relationships/hyperlink" Target="https://leagueofcomicgeeks.com/comic/1371771/superman-en-spinneman-tp" TargetMode="External" Id="Re2259566810c4058" /><Relationship Type="http://schemas.openxmlformats.org/officeDocument/2006/relationships/hyperlink" Target="https://leagueofcomicgeeks.com/comic/1554324/superman-contre-spider-man" TargetMode="External" Id="R16857132e6924648" /><Relationship Type="http://schemas.openxmlformats.org/officeDocument/2006/relationships/hyperlink" Target="https://leagueofcomicgeeks.com/comic/7914362/superman-et-batman-149" TargetMode="External" Id="R66cffc8caee3411a" /><Relationship Type="http://schemas.openxmlformats.org/officeDocument/2006/relationships/hyperlink" Target="https://leagueofcomicgeeks.com/comic/1425227/superman-batman-14" TargetMode="External" Id="R39e0b03a0b404dbb" /><Relationship Type="http://schemas.openxmlformats.org/officeDocument/2006/relationships/hyperlink" Target="https://leagueofcomicgeeks.com/comic/9411769/superman-hors-serie-5-superman-contre-spider-man" TargetMode="External" Id="Rbb454602df5b43e6" /><Relationship Type="http://schemas.openxmlformats.org/officeDocument/2006/relationships/hyperlink" Target="https://leagueofcomicgeeks.com/comic/8789941/50th-anniversary-treasury-edition-superman-vs-the-amazing-spider-man-facsimile-edition-1?variant=3540546" TargetMode="External" Id="Rcdfcf12582e44e2f" /><Relationship Type="http://schemas.openxmlformats.org/officeDocument/2006/relationships/hyperlink" Target="https://leagueofcomicgeeks.com/comic/9287018/superman-vs-the-amazing-spider-man-la-bataille-du-siecle-1" TargetMode="External" Id="Rd1d4fb41a33a4908" /><Relationship Type="http://schemas.openxmlformats.org/officeDocument/2006/relationships/hyperlink" Target="https://leagueofcomicgeeks.com/comic/9287018/superman-vs-the-amazing-spider-man-la-bataille-du-siecle-1" TargetMode="External" Id="R20c8549b8e2b4df6" /><Relationship Type="http://schemas.openxmlformats.org/officeDocument/2006/relationships/hyperlink" Target="https://leagueofcomicgeeks.com/comic/9287018/superman-vs-the-amazing-spider-man-la-bataille-du-siecle-1" TargetMode="External" Id="R6359da6f52c7453b" /><Relationship Type="http://schemas.openxmlformats.org/officeDocument/2006/relationships/hyperlink" Target="https://leagueofcomicgeeks.com/comic/9287018/superman-vs-the-amazing-spider-man-la-bataille-du-siecle-1" TargetMode="External" Id="R9d0771ee5cd14c5d" /><Relationship Type="http://schemas.openxmlformats.org/officeDocument/2006/relationships/hyperlink" Target="https://leagueofcomicgeeks.com/comic/9287018/superman-vs-the-amazing-spider-man-la-bataille-du-siecle-1" TargetMode="External" Id="Ra07f927edd1e45c4" /><Relationship Type="http://schemas.openxmlformats.org/officeDocument/2006/relationships/hyperlink" Target="https://leagueofcomicgeeks.com/comic/9287018/superman-vs-the-amazing-spider-man-la-bataille-du-siecle-1" TargetMode="External" Id="Ref1ec72a71f746a6" /><Relationship Type="http://schemas.openxmlformats.org/officeDocument/2006/relationships/hyperlink" Target="https://leagueofcomicgeeks.com/comic/9287018/superman-vs-the-amazing-spider-man-la-bataille-du-siecle-1" TargetMode="External" Id="R449f03cb75884b78" /><Relationship Type="http://schemas.openxmlformats.org/officeDocument/2006/relationships/hyperlink" Target="https://leagueofcomicgeeks.com/comic/9287018/superman-vs-the-amazing-spider-man-la-bataille-du-siecle-1" TargetMode="External" Id="R034e924d0f374231" /><Relationship Type="http://schemas.openxmlformats.org/officeDocument/2006/relationships/hyperlink" Target="https://leagueofcomicgeeks.com/comic/9287018/superman-vs-the-amazing-spider-man-la-bataille-du-siecle-1" TargetMode="External" Id="Rdff886839bb34a37" /><Relationship Type="http://schemas.openxmlformats.org/officeDocument/2006/relationships/hyperlink" Target="https://leagueofcomicgeeks.com/comic/9287018/superman-vs-the-amazing-spider-man-la-bataille-du-siecle-1" TargetMode="External" Id="Rf5c9010c70d04aea" /><Relationship Type="http://schemas.openxmlformats.org/officeDocument/2006/relationships/hyperlink" Target="https://leagueofcomicgeeks.com/comic/9287018/superman-vs-the-amazing-spider-man-la-bataille-du-siecle-1" TargetMode="External" Id="R7efedc4fbbb945bf" /><Relationship Type="http://schemas.openxmlformats.org/officeDocument/2006/relationships/hyperlink" Target="https://leagueofcomicgeeks.com/comic/9287018/superman-vs-the-amazing-spider-man-la-bataille-du-siecle-1" TargetMode="External" Id="R16a2fd67e9a24878" /><Relationship Type="http://schemas.openxmlformats.org/officeDocument/2006/relationships/hyperlink" Target="https://leagueofcomicgeeks.com/comic/9287018/superman-vs-the-amazing-spider-man-la-bataille-du-siecle-1" TargetMode="External" Id="R010690dd8bac49f7" /><Relationship Type="http://schemas.openxmlformats.org/officeDocument/2006/relationships/hyperlink" Target="https://leagueofcomicgeeks.com/comic/9287018/superman-vs-the-amazing-spider-man-la-bataille-du-siecle-1" TargetMode="External" Id="R525be883f4a642fc" /><Relationship Type="http://schemas.openxmlformats.org/officeDocument/2006/relationships/hyperlink" Target="https://leagueofcomicgeeks.com/comic/9287018/superman-vs-the-amazing-spider-man-la-bataille-du-siecle-1" TargetMode="External" Id="R2addd301279c431a" /><Relationship Type="http://schemas.openxmlformats.org/officeDocument/2006/relationships/hyperlink" Target="https://leagueofcomicgeeks.com/comic/9287018/superman-vs-the-amazing-spider-man-la-bataille-du-siecle-1" TargetMode="External" Id="R704567f24da44a42" /><Relationship Type="http://schemas.openxmlformats.org/officeDocument/2006/relationships/hyperlink" Target="https://leagueofcomicgeeks.com/comic/9287018/superman-vs-the-amazing-spider-man-la-bataille-du-siecle-1" TargetMode="External" Id="R8c1d7ca416ee4549" /><Relationship Type="http://schemas.openxmlformats.org/officeDocument/2006/relationships/hyperlink" Target="https://leagueofcomicgeeks.com/comic/9287018/superman-vs-the-amazing-spider-man-la-bataille-du-siecle-1" TargetMode="External" Id="Rdc7368f2fc144ec1" /><Relationship Type="http://schemas.openxmlformats.org/officeDocument/2006/relationships/hyperlink" Target="https://leagueofcomicgeeks.com/comic/9287018/superman-vs-the-amazing-spider-man-la-bataille-du-siecle-1" TargetMode="External" Id="Rf992842d508c4c38" /><Relationship Type="http://schemas.openxmlformats.org/officeDocument/2006/relationships/hyperlink" Target="https://leagueofcomicgeeks.com/comic/9287018/superman-vs-the-amazing-spider-man-la-bataille-du-siecle-1" TargetMode="External" Id="Raccc4fcc6b9546cd" /><Relationship Type="http://schemas.openxmlformats.org/officeDocument/2006/relationships/hyperlink" Target="https://leagueofcomicgeeks.com/comic/9287018/superman-vs-the-amazing-spider-man-la-bataille-du-siecle-1" TargetMode="External" Id="R8dd9694bcc5842a5" /><Relationship Type="http://schemas.openxmlformats.org/officeDocument/2006/relationships/hyperlink" Target="https://leagueofcomicgeeks.com/comic/9287018/superman-vs-the-amazing-spider-man-la-bataille-du-siecle-1" TargetMode="External" Id="R3f395649be1a43b3" /><Relationship Type="http://schemas.openxmlformats.org/officeDocument/2006/relationships/hyperlink" Target="https://leagueofcomicgeeks.com/comic/9287018/superman-vs-the-amazing-spider-man-la-bataille-du-siecle-1" TargetMode="External" Id="R04df293a738843f4"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84" hidden="0" customHeight="1">
      <x:c r="A2" s="15" t="str">
        <x:v>CL-SVS1-0001</x:v>
      </x:c>
      <x:c r="B2" s="15" t="str">
        <x:v>Wizard Magazine</x:v>
      </x:c>
      <x:c r="C2" s="15" t="str">
        <x:v>#89</x:v>
      </x:c>
      <x:c r="D2" s="13" t="n">
        <x:v>1998</x:v>
      </x:c>
      <x:c r="E2" s="15" t="str">
        <x:v>Wizard</x:v>
      </x:c>
      <x:c r="F2" s="15" t="str">
        <x:v>Alex Ross</x:v>
      </x:c>
      <x:c r="G2" s="15" t="str">
        <x:v>Cover B Alex Ross Superman vs. Spider-Man Variant</x:v>
      </x:c>
      <x:c r="H2" s="15" t="str">
        <x:v>Direct homage</x:v>
      </x:c>
      <x:c r="I2" s="15" t="str">
        <x:v>Superman (Clark Kent); Spider-Man (Peter Parker)</x:v>
      </x:c>
      <x:c r="J2" s="15" t="str">
        <x:v>No retailer-exclusive designation verified</x:v>
      </x:c>
      <x:c r="K2" s="15" t="str">
        <x:v>No convention designation verified</x:v>
      </x:c>
      <x:c r="L2" s="15" t="str">
        <x:v>Total print run not publicly confirmed</x:v>
      </x:c>
      <x:c r="M2" s="15" t="str">
        <x:v>Variant cover</x:v>
      </x:c>
      <x:c r="N2" s="15" t="str">
        <x:v>US / English</x:v>
      </x:c>
      <x:c r="O2" s="11" t="n">
        <x:v>36124</x:v>
      </x:c>
      <x:c r="P2" s="15" t="str">
        <x:v>Magazine cover date January 1999; November 25, 1998 is the indexed on-sale date. The 2026 Alex Ross treasury variant reuses this painted composition with restored treasury trade dress, so that later edition is grouped here and not counted as a second artwork.</x:v>
      </x:c>
      <x:c r="Q2" s="15" t="str">
        <x:v>Magazine cover date January 1999; November 25, 1998 is the indexed on-sale date. The 2026 Alex Ross treasury variant reuses this painted composition with restored treasury trade dress, so that later edition is grouped here and not counted as a second artwork. Unknown total print runs and artist social accounts are not inferred. Partial Best exact native full-cover source located is below preferred 900×1400; preserved without upscaling.</x:v>
      </x:c>
      <x:c r="R2" s="15" t="str">
        <x:v>Partial</x:v>
      </x:c>
      <x:c r="S2" s="16" t="str">
        <x:v>https://leagueofcomicgeeks.com/comic/3314046/wizard-magazine-89?variant=7256618</x:v>
      </x:c>
      <x:c r="T2" s="16" t="str">
        <x:v>https://spiderfan.org/title/comics/wizard.html</x:v>
      </x:c>
      <x:c r="U2" s="16" t="str">
        <x:v>https://s3.amazonaws.com/comicgeeks/comics/covers/large-7256618.jpg</x:v>
      </x:c>
      <x:c r="V2" s="15" t="str">
        <x:v>Not independently verified</x:v>
      </x:c>
      <x:c r="W2" s="15" t="str">
        <x:v>Published</x:v>
      </x:c>
      <x:c r="X2" s="15" t="str">
        <x:v>Reviewed 2026-10-20</x:v>
      </x:c>
    </x:row>
    <x:row r="3" ht="84" hidden="0" customHeight="1">
      <x:c r="A3" s="15" t="str">
        <x:v>CL-SVS1-0002</x:v>
      </x:c>
      <x:c r="B3" s="15" t="str">
        <x:v>Promethea</x:v>
      </x:c>
      <x:c r="C3" s="15" t="str">
        <x:v>#27</x:v>
      </x:c>
      <x:c r="D3" s="13" t="n">
        <x:v>2003</x:v>
      </x:c>
      <x:c r="E3" s="15" t="str">
        <x:v>DC Comics / America's Best Comics</x:v>
      </x:c>
      <x:c r="F3" s="15" t="str">
        <x:v>J. H. Williams III (pencils); Mick Gray (inks); Jeromy Cox (colors); Todd Klein (lettering and logo design)</x:v>
      </x:c>
      <x:c r="G3" s="15" t="str">
        <x:v>Standard cover</x:v>
      </x:c>
      <x:c r="H3" s="15" t="str">
        <x:v>Direct homage</x:v>
      </x:c>
      <x:c r="I3" s="15" t="str">
        <x:v>Promethea (Sophie Bangs); Tom Strong</x:v>
      </x:c>
      <x:c r="J3" s="15" t="str">
        <x:v>No retailer-exclusive designation verified</x:v>
      </x:c>
      <x:c r="K3" s="15" t="str">
        <x:v>No convention designation verified</x:v>
      </x:c>
      <x:c r="L3" s="15" t="str">
        <x:v>Total print run not publicly confirmed</x:v>
      </x:c>
      <x:c r="M3" s="15" t="str">
        <x:v>Standard cover</x:v>
      </x:c>
      <x:c r="N3" s="15" t="str">
        <x:v>US / English</x:v>
      </x:c>
      <x:c r="O3" s="11" t="n">
        <x:v>37888</x:v>
      </x:c>
      <x:c r="P3" s="15" t="str">
        <x:v>Creator Todd Klein explicitly calls #27 a pastiche of the 1970 s Superman vs. the Amazing Spider-Man tabloid and describes recreating the logo/type. Publisher confirms September 24, 2003 release. America's Best Comics is the DC imprint.</x:v>
      </x:c>
      <x:c r="Q3" s="15" t="str">
        <x:v>Creator Todd Klein explicitly calls #27 a pastiche of the 1970 s Superman vs. the Amazing Spider-Man tabloid and describes recreating the logo/type. Publisher confirms September 24, 2003 release. America's Best Comics is the DC imprint. Unknown total print runs and artist social accounts are not inferred. Best exact native full-cover source located is below preferred 900×1400; preserved without upscaling. Some depicted identities remain unresolved.</x:v>
      </x:c>
      <x:c r="R3" s="15" t="str">
        <x:v>Verified</x:v>
      </x:c>
      <x:c r="S3" s="16" t="str">
        <x:v>https://leagueofcomicgeeks.com/comic/5770760/promethea-27</x:v>
      </x:c>
      <x:c r="T3" s="16" t="str">
        <x:v>https://kleinletters.com/PrometheaCovers.html</x:v>
      </x:c>
      <x:c r="U3" s="16" t="str">
        <x:v>https://s3.amazonaws.com/comicgeeks/comics/covers/large-5770760.jpg</x:v>
      </x:c>
      <x:c r="V3" s="15" t="str">
        <x:v>Not independently verified</x:v>
      </x:c>
      <x:c r="W3" s="15" t="str">
        <x:v>Published</x:v>
      </x:c>
      <x:c r="X3" s="15" t="str">
        <x:v>Reviewed 2026-10-20</x:v>
      </x:c>
    </x:row>
    <x:row r="4" ht="96" hidden="0" customHeight="1">
      <x:c r="A4" s="15" t="str">
        <x:v>CL-SVS1-0003</x:v>
      </x:c>
      <x:c r="B4" s="15" t="str">
        <x:v>Shadowhawk</x:v>
      </x:c>
      <x:c r="C4" s="15" t="str">
        <x:v>#5</x:v>
      </x:c>
      <x:c r="D4" s="13" t="n">
        <x:v>2005</x:v>
      </x:c>
      <x:c r="E4" s="15" t="str">
        <x:v>Image Comics</x:v>
      </x:c>
      <x:c r="F4" s="15" t="str">
        <x:v>Carlos Rodríguez (pencils); VShane (inks); colorist not independently confirmed</x:v>
      </x:c>
      <x:c r="G4" s="15" t="str">
        <x:v>Standard cover</x:v>
      </x:c>
      <x:c r="H4" s="15" t="str">
        <x:v>Direct homage</x:v>
      </x:c>
      <x:c r="I4" s="15" t="str">
        <x:v>ShadowHawk (Eddie Collins); Blacklight</x:v>
      </x:c>
      <x:c r="J4" s="15" t="str">
        <x:v>No retailer-exclusive designation verified</x:v>
      </x:c>
      <x:c r="K4" s="15" t="str">
        <x:v>No convention designation verified</x:v>
      </x:c>
      <x:c r="L4" s="15" t="str">
        <x:v>Total print run not publicly confirmed</x:v>
      </x:c>
      <x:c r="M4" s="15" t="str">
        <x:v>Standard cover</x:v>
      </x:c>
      <x:c r="N4" s="15" t="str">
        <x:v>US / English</x:v>
      </x:c>
      <x:c r="O4" s="11" t="n">
        <x:v>38616</x:v>
      </x:c>
      <x:c r="P4" s="15" t="str">
        <x:v>Corrected supplied September 1 placeholder to GCD's September 21, 2005 on-sale date. Exact cover names ShadowHawk versus Blacklight and reproduces rooftop/girder perspective and masthead. Carlos Rodríguez is signed CARLOS R.; GCD credits VShane inks. Do not confuse with the 1992 series #5 Crisis #7 homage.</x:v>
      </x:c>
      <x:c r="Q4" s="15" t="str">
        <x:v>Corrected supplied September 1 placeholder to GCD's September 21, 2005 on-sale date. Exact cover names ShadowHawk versus Blacklight and reproduces rooftop/girder perspective and masthead. Carlos Rodríguez is signed CARLOS R.; GCD credits VShane inks. Do not confuse with the 1992 series #5 Crisis #7 homage. Unknown total print runs and artist social accounts are not inferred. Best exact native full-cover source located is below preferred 900×1400; preserved without upscaling. Some depicted identities remain unresolved.</x:v>
      </x:c>
      <x:c r="R4" s="15" t="str">
        <x:v>Verified</x:v>
      </x:c>
      <x:c r="S4" s="16" t="str">
        <x:v>https://leagueofcomicgeeks.com/comic/9512237/shadowhawk-5</x:v>
      </x:c>
      <x:c r="T4" s="16" t="str">
        <x:v>https://www.comics.org/issue/699077/</x:v>
      </x:c>
      <x:c r="U4" s="16" t="str">
        <x:v>https://s3.amazonaws.com/comicgeeks/comics/covers/large-9512237.jpg</x:v>
      </x:c>
      <x:c r="V4" s="15" t="str">
        <x:v>Not independently verified</x:v>
      </x:c>
      <x:c r="W4" s="15" t="str">
        <x:v>Published</x:v>
      </x:c>
      <x:c r="X4" s="15" t="str">
        <x:v>Reviewed 2026-10-20</x:v>
      </x:c>
    </x:row>
    <x:row r="5" ht="72" hidden="0" customHeight="1">
      <x:c r="A5" s="15" t="str">
        <x:v>CL-SVS1-0004</x:v>
      </x:c>
      <x:c r="B5" s="15" t="str">
        <x:v>Marvel Zombies / Army of Darkness</x:v>
      </x:c>
      <x:c r="C5" s="15" t="str">
        <x:v>#3</x:v>
      </x:c>
      <x:c r="D5" s="13" t="n">
        <x:v>2007</x:v>
      </x:c>
      <x:c r="E5" s="15" t="str">
        <x:v>Marvel Comics</x:v>
      </x:c>
      <x:c r="F5" s="15" t="str">
        <x:v>Arthur Suydam</x:v>
      </x:c>
      <x:c r="G5" s="15" t="str">
        <x:v>Standard cover</x:v>
      </x:c>
      <x:c r="H5" s="15" t="str">
        <x:v>Direct homage</x:v>
      </x:c>
      <x:c r="I5" s="15" t="str">
        <x:v>Spider-Man (zombie); Ash Williams</x:v>
      </x:c>
      <x:c r="J5" s="15" t="str">
        <x:v>No retailer-exclusive designation verified</x:v>
      </x:c>
      <x:c r="K5" s="15" t="str">
        <x:v>No convention designation verified</x:v>
      </x:c>
      <x:c r="L5" s="15" t="str">
        <x:v>Total print run not publicly confirmed</x:v>
      </x:c>
      <x:c r="M5" s="15" t="str">
        <x:v>Standard cover</x:v>
      </x:c>
      <x:c r="N5" s="15" t="str">
        <x:v>US / English</x:v>
      </x:c>
      <x:c r="O5" s="11" t="n">
        <x:v>39204</x:v>
      </x:c>
      <x:c r="P5" s="15" t="str">
        <x:v>Marvel confirms Arthur Suydam and May 2, 2007. Zombie Spider-Man occupies Superman's airborne position; Ash replaces the perched opponent. Sepia sky is intentional painted art, not yellowed paper.</x:v>
      </x:c>
      <x:c r="Q5" s="15" t="str">
        <x:v>Marvel confirms Arthur Suydam and May 2, 2007. Zombie Spider-Man occupies Superman's airborne position; Ash replaces the perched opponent. Sepia sky is intentional painted art, not yellowed paper. Unknown total print runs and artist social accounts are not inferred. Best exact native full-cover source located is below preferred 900×1400; preserved without upscaling.</x:v>
      </x:c>
      <x:c r="R5" s="15" t="str">
        <x:v>Verified</x:v>
      </x:c>
      <x:c r="S5" s="16" t="str">
        <x:v>https://leagueofcomicgeeks.com/comic/5813828/marvel-zombies-army-of-darkness-3</x:v>
      </x:c>
      <x:c r="T5" s="16" t="str">
        <x:v>https://www.marvel.com/comics/issue/13497/marvel_zombiesarmy_of_darkness_2007_3</x:v>
      </x:c>
      <x:c r="U5" s="16" t="str">
        <x:v>https://s3.amazonaws.com/comicgeeks/comics/covers/large-5813828.jpg</x:v>
      </x:c>
      <x:c r="V5" s="15" t="str">
        <x:v>Not independently verified</x:v>
      </x:c>
      <x:c r="W5" s="15" t="str">
        <x:v>Published</x:v>
      </x:c>
      <x:c r="X5" s="15" t="str">
        <x:v>Reviewed 2026-10-20</x:v>
      </x:c>
    </x:row>
    <x:row r="6" ht="60" hidden="0" customHeight="1">
      <x:c r="A6" s="15" t="str">
        <x:v>CL-SVS1-0005</x:v>
      </x:c>
      <x:c r="B6" s="15" t="str">
        <x:v>Fist of Justice</x:v>
      </x:c>
      <x:c r="C6" s="15" t="str">
        <x:v>#5</x:v>
      </x:c>
      <x:c r="D6" s="13" t="n">
        <x:v>2009</x:v>
      </x:c>
      <x:c r="E6" s="15" t="str">
        <x:v>Digital Webbing</x:v>
      </x:c>
      <x:c r="F6" s="15" t="str">
        <x:v>Joe Staton (pencils); Anthony Castrillo (inks); colorist not independently confirmed</x:v>
      </x:c>
      <x:c r="G6" s="15" t="str">
        <x:v>Joe Staton Variant</x:v>
      </x:c>
      <x:c r="H6" s="15" t="str">
        <x:v>Direct homage</x:v>
      </x:c>
      <x:c r="I6" s="15" t="str">
        <x:v>Fist of Justice; E-Man (Alec Tronn)</x:v>
      </x:c>
      <x:c r="J6" s="15" t="str">
        <x:v>No retailer-exclusive designation verified</x:v>
      </x:c>
      <x:c r="K6" s="15" t="str">
        <x:v>No convention designation verified</x:v>
      </x:c>
      <x:c r="L6" s="15" t="str">
        <x:v>Total print run not publicly confirmed</x:v>
      </x:c>
      <x:c r="M6" s="15" t="str">
        <x:v>Variant cover</x:v>
      </x:c>
      <x:c r="N6" s="15" t="str">
        <x:v>US / English</x:v>
      </x:c>
      <x:c r="O6" s="11" t="n">
        <x:v>40058</x:v>
      </x:c>
      <x:c r="P6" s="15" t="str">
        <x:v>GCD confirms Staton pencils and Anthony Castrillo inks, September 2, 2009, and explicit after Ross A. signature. Fist of Justice and E-Man replace the original heroes.</x:v>
      </x:c>
      <x:c r="Q6" s="15" t="str">
        <x:v>GCD confirms Staton pencils and Anthony Castrillo inks, September 2, 2009, and explicit after Ross A. signature. Fist of Justice and E-Man replace the original heroes. Unknown total print runs and artist social accounts are not inferred. Best exact native full-cover source located is below preferred 900×1400; preserved without upscaling.</x:v>
      </x:c>
      <x:c r="R6" s="15" t="str">
        <x:v>Verified</x:v>
      </x:c>
      <x:c r="S6" s="16" t="str">
        <x:v>https://leagueofcomicgeeks.com/comic/4307787/fist-of-justice-5?variant=8142468</x:v>
      </x:c>
      <x:c r="T6" s="16" t="str">
        <x:v>https://www.comics.org/issue/2769815/</x:v>
      </x:c>
      <x:c r="U6" s="16" t="str">
        <x:v>https://s3.amazonaws.com/comicgeeks/comics/covers/large-8142468.jpg</x:v>
      </x:c>
      <x:c r="V6" s="15" t="str">
        <x:v>Not independently verified</x:v>
      </x:c>
      <x:c r="W6" s="15" t="str">
        <x:v>Published</x:v>
      </x:c>
      <x:c r="X6" s="15" t="str">
        <x:v>Reviewed 2026-10-20</x:v>
      </x:c>
    </x:row>
    <x:row r="7" ht="96" hidden="0" customHeight="1">
      <x:c r="A7" s="15" t="str">
        <x:v>CL-SVS1-0006</x:v>
      </x:c>
      <x:c r="B7" s="15" t="str">
        <x:v>G-Man: Cape Crisis</x:v>
      </x:c>
      <x:c r="C7" s="15" t="str">
        <x:v>#2</x:v>
      </x:c>
      <x:c r="D7" s="13" t="n">
        <x:v>2009</x:v>
      </x:c>
      <x:c r="E7" s="15" t="str">
        <x:v>Image Comics</x:v>
      </x:c>
      <x:c r="F7" s="15" t="str">
        <x:v>Chris Giarrusso (pencils, inks and colors)</x:v>
      </x:c>
      <x:c r="G7" s="15" t="str">
        <x:v>Acme Comics Cover 1/1000</x:v>
      </x:c>
      <x:c r="H7" s="15" t="str">
        <x:v>Direct homage</x:v>
      </x:c>
      <x:c r="I7" s="15" t="str">
        <x:v>G-Man (Mikey G.); Acme Bat</x:v>
      </x:c>
      <x:c r="J7" s="15" t="str">
        <x:v>Acme Comics, Greensboro, North Carolina</x:v>
      </x:c>
      <x:c r="K7" s="15" t="str">
        <x:v>No convention designation verified</x:v>
      </x:c>
      <x:c r="L7" s="15" t="str">
        <x:v>Reported limited edition 1,000; publisher total not independently confirmed</x:v>
      </x:c>
      <x:c r="M7" s="15" t="str">
        <x:v>Variant cover</x:v>
      </x:c>
      <x:c r="N7" s="15" t="str">
        <x:v>US / English</x:v>
      </x:c>
      <x:c r="O7" s="11" t="n">
        <x:v>40065</x:v>
      </x:c>
      <x:c r="P7" s="15" t="str">
        <x:v>GCD confirms Chris Giarrusso pencils/inks/colors and both G-Man and Acme Bat. The supplied September 9 issue date is retained as issue-level date only; exact exclusive release day is not confirmed. Acme signing event was advertised for October 24, 2009; not used to replace release date. Supplied 1/1000 edition label is not independently publisher-verified as a total print run.</x:v>
      </x:c>
      <x:c r="Q7" s="15" t="str">
        <x:v>GCD confirms Chris Giarrusso pencils/inks/colors and both G-Man and Acme Bat. The supplied September 9 issue date is retained as issue-level date only; exact exclusive release day is not confirmed. Acme signing event was advertised for October 24, 2009; not used to replace release date. Supplied 1/1000 edition label is not independently publisher-verified as a total print run. Unknown total print runs and artist social accounts are not inferred. Partial Best exact native full-cover source located is below preferred 900×1400; preserved without upscaling.</x:v>
      </x:c>
      <x:c r="R7" s="15" t="str">
        <x:v>Partial</x:v>
      </x:c>
      <x:c r="S7" s="16" t="str">
        <x:v>https://leagueofcomicgeeks.com/comic/1778853/g-man-cape-crisis-2?variant=8895456</x:v>
      </x:c>
      <x:c r="T7" s="16" t="str">
        <x:v>https://www.comics.org/issue/1430302/</x:v>
      </x:c>
      <x:c r="U7" s="16" t="str">
        <x:v>https://s3.amazonaws.com/comicgeeks/comics/covers/large-8895456.jpg</x:v>
      </x:c>
      <x:c r="V7" s="15" t="str">
        <x:v>Not independently verified</x:v>
      </x:c>
      <x:c r="W7" s="15" t="str">
        <x:v>Published</x:v>
      </x:c>
      <x:c r="X7" s="15" t="str">
        <x:v>Reviewed 2026-10-20</x:v>
      </x:c>
    </x:row>
    <x:row r="8" ht="96" hidden="0" customHeight="1">
      <x:c r="A8" s="15" t="str">
        <x:v>CL-SVS1-0007</x:v>
      </x:c>
      <x:c r="B8" s="15" t="str">
        <x:v>Archie</x:v>
      </x:c>
      <x:c r="C8" s="15" t="str">
        <x:v>#616</x:v>
      </x:c>
      <x:c r="D8" s="13" t="n">
        <x:v>2010</x:v>
      </x:c>
      <x:c r="E8" s="15" t="str">
        <x:v>Archie Comics</x:v>
      </x:c>
      <x:c r="F8" s="15" t="str">
        <x:v>Dan Parent (pencils and inks); colorist not independently confirmed</x:v>
      </x:c>
      <x:c r="G8" s="15" t="str">
        <x:v>Dan Parent Super Variant</x:v>
      </x:c>
      <x:c r="H8" s="15" t="str">
        <x:v>Direct homage</x:v>
      </x:c>
      <x:c r="I8" s="15" t="str">
        <x:v>Barack Obama; Sarah Palin; Super Teen (Betty Cooper); Pureheart the Powerful (Archie Andrews); Evilheart (Reggie Mantle); Captain Hero (Jughead Jones); Miss Vanity (Veronica Lodge)</x:v>
      </x:c>
      <x:c r="J8" s="15" t="str">
        <x:v>No retailer-exclusive designation verified</x:v>
      </x:c>
      <x:c r="K8" s="15" t="str">
        <x:v>No convention designation verified</x:v>
      </x:c>
      <x:c r="L8" s="15" t="str">
        <x:v>Total print run not publicly confirmed</x:v>
      </x:c>
      <x:c r="M8" s="15" t="str">
        <x:v>Variant cover</x:v>
      </x:c>
      <x:c r="N8" s="15" t="str">
        <x:v>US / English</x:v>
      </x:c>
      <x:c r="O8" s="11" t="n">
        <x:v>40534</x:v>
      </x:c>
      <x:c r="P8" s="15" t="str">
        <x:v>Actual cover is the 'Super' variant, showing Obama versus Palin in heroic poses with Archie superhero supporting figures. GCD records the cover reprint in Archie &amp; Friends All Stars #14; no new artwork count for that interior reuse. December 22, 2010 comic-store on-sale date versus February 2011 cover date. Rosario Peña color attribution is queried by GCD, so not promoted to certain credit.</x:v>
      </x:c>
      <x:c r="Q8" s="15" t="str">
        <x:v>Actual cover is the 'Super' variant, showing Obama versus Palin in heroic poses with Archie superhero supporting figures. GCD records the cover reprint in Archie &amp; Friends All Stars #14; no new artwork count for that interior reuse. December 22, 2010 comic-store on-sale date versus February 2011 cover date. Rosario Peña color attribution is queried by GCD, so not promoted to certain credit. Unknown total print runs and artist social accounts are not inferred. Best exact native full-cover source located is below preferred 900×1400; preserved without upscaling.</x:v>
      </x:c>
      <x:c r="R8" s="15" t="str">
        <x:v>Verified</x:v>
      </x:c>
      <x:c r="S8" s="16" t="str">
        <x:v>https://leagueofcomicgeeks.com/comic/9866701/archie-616?variant=1065420</x:v>
      </x:c>
      <x:c r="T8" s="16" t="str">
        <x:v>https://www.comics.org/issue/996593/</x:v>
      </x:c>
      <x:c r="U8" s="16" t="str">
        <x:v>https://s3.amazonaws.com/comicgeeks/comics/covers/large-1065420.jpg</x:v>
      </x:c>
      <x:c r="V8" s="15" t="str">
        <x:v>Not independently verified</x:v>
      </x:c>
      <x:c r="W8" s="15" t="str">
        <x:v>Published</x:v>
      </x:c>
      <x:c r="X8" s="15" t="str">
        <x:v>Reviewed 2026-10-20</x:v>
      </x:c>
    </x:row>
    <x:row r="9" ht="84" hidden="0" customHeight="1">
      <x:c r="A9" s="15" t="str">
        <x:v>CL-SVS1-0008</x:v>
      </x:c>
      <x:c r="B9" s="15" t="str">
        <x:v>The Amazing Spider-Man</x:v>
      </x:c>
      <x:c r="C9" s="15" t="str">
        <x:v>#694</x:v>
      </x:c>
      <x:c r="D9" s="13" t="n">
        <x:v>2012</x:v>
      </x:c>
      <x:c r="E9" s="15" t="str">
        <x:v>Marvel Comics</x:v>
      </x:c>
      <x:c r="F9" s="15" t="str">
        <x:v>Humberto Ramos</x:v>
      </x:c>
      <x:c r="G9" s="15" t="str">
        <x:v>Standard cover</x:v>
      </x:c>
      <x:c r="H9" s="15" t="str">
        <x:v>Direct homage</x:v>
      </x:c>
      <x:c r="I9" s="15" t="str">
        <x:v>Spider-Man (Peter Parker); Alpha (Andy Maguire)</x:v>
      </x:c>
      <x:c r="J9" s="15" t="str">
        <x:v>No retailer-exclusive designation verified</x:v>
      </x:c>
      <x:c r="K9" s="15" t="str">
        <x:v>No convention designation verified</x:v>
      </x:c>
      <x:c r="L9" s="15" t="str">
        <x:v>Total print run not publicly confirmed</x:v>
      </x:c>
      <x:c r="M9" s="15" t="str">
        <x:v>Standard cover</x:v>
      </x:c>
      <x:c r="N9" s="15" t="str">
        <x:v>US / English</x:v>
      </x:c>
      <x:c r="O9" s="11" t="n">
        <x:v>41178</x:v>
      </x:c>
      <x:c r="P9" s="15" t="str">
        <x:v>Marvel confirms Humberto Ramos and September 26, 2012. The Battle of the Half Century banner, Spider-Man-versus-Alpha pose and tilted steelwork deliberately repeat the 1976 treasury. Big Time Complete Collection vol. 4 reuses this artwork and is a reference edition, not a new homage.</x:v>
      </x:c>
      <x:c r="Q9" s="15" t="str">
        <x:v>Marvel confirms Humberto Ramos and September 26, 2012. The Battle of the Half Century banner, Spider-Man-versus-Alpha pose and tilted steelwork deliberately repeat the 1976 treasury. Big Time Complete Collection vol. 4 reuses this artwork and is a reference edition, not a new homage. Unknown total print runs and artist social accounts are not inferred. Best exact native full-cover source located is below preferred 900×1400; preserved without upscaling.</x:v>
      </x:c>
      <x:c r="R9" s="15" t="str">
        <x:v>Verified</x:v>
      </x:c>
      <x:c r="S9" s="16" t="str">
        <x:v>https://leagueofcomicgeeks.com/comic/1204377/the-amazing-spider-man-694</x:v>
      </x:c>
      <x:c r="T9" s="16" t="str">
        <x:v>https://www.marvel.com/comics/issue/40125/amazing_spider-man_1999_694</x:v>
      </x:c>
      <x:c r="U9" s="16" t="str">
        <x:v>https://s3.amazonaws.com/comicgeeks/comics/covers/large-1204377.jpg</x:v>
      </x:c>
      <x:c r="V9" s="15" t="str">
        <x:v>Not independently verified</x:v>
      </x:c>
      <x:c r="W9" s="15" t="str">
        <x:v>Published</x:v>
      </x:c>
      <x:c r="X9" s="15" t="str">
        <x:v>Reviewed 2026-10-20</x:v>
      </x:c>
    </x:row>
    <x:row r="10" ht="84" hidden="0" customHeight="1">
      <x:c r="A10" s="15" t="str">
        <x:v>CL-SVS1-0009</x:v>
      </x:c>
      <x:c r="B10" s="15" t="str">
        <x:v>Hellwitch: Hellbourne</x:v>
      </x:c>
      <x:c r="C10" s="15" t="str">
        <x:v>#1</x:v>
      </x:c>
      <x:c r="D10" s="13" t="n">
        <x:v>2019</x:v>
      </x:c>
      <x:c r="E10" s="15" t="str">
        <x:v>Coffin Comics</x:v>
      </x:c>
      <x:c r="F10" s="15" t="str">
        <x:v>Marat Mychaels (pencils and inks); Dan Feldmeier (colors)</x:v>
      </x:c>
      <x:c r="G10" s="15" t="str">
        <x:v>Kickstarter Marat Mychaels Homage Variant</x:v>
      </x:c>
      <x:c r="H10" s="15" t="str">
        <x:v>Direct homage</x:v>
      </x:c>
      <x:c r="I10" s="15" t="str">
        <x:v>Hellwitch; Lady Death</x:v>
      </x:c>
      <x:c r="J10" s="15" t="str">
        <x:v>Kickstarter</x:v>
      </x:c>
      <x:c r="K10" s="15" t="str">
        <x:v>No convention designation verified</x:v>
      </x:c>
      <x:c r="L10" s="15" t="str">
        <x:v>500 copies — printed LTD TO 500 on exact cover</x:v>
      </x:c>
      <x:c r="M10" s="15" t="str">
        <x:v>Variant cover</x:v>
      </x:c>
      <x:c r="N10" s="15" t="str">
        <x:v>US / English</x:v>
      </x:c>
      <x:c r="O10" s="11" t="n">
        <x:v>43600</x:v>
      </x:c>
      <x:c r="P10" s="15" t="str">
        <x:v>MyComicShop independently credits Marat Mychaels and Dan Feldmeier after Ross Andru. Exact image visibly identifies Hellwitch versus Lady Death; GCD corroborates May 15, 2019 issue release. Exact full-cover image bears LTD TO 500 at lower right; 500-copy edition limitation is confirmed on the cover itself. Unknown total print runs and artist social accounts are not inferred.</x:v>
      </x:c>
      <x:c r="Q10" s="15" t="str">
        <x:v>MyComicShop independently credits Marat Mychaels and Dan Feldmeier after Ross Andru. Exact image visibly identifies Hellwitch versus Lady Death; GCD corroborates May 15, 2019 issue release. Exact full-cover image bears LTD TO 500 at lower right; 500-copy edition limitation is confirmed on the cover itself. Unknown total print runs and artist social accounts are not inferred. Best exact native full-cover source located is below preferred 900×1400; preserved without upscaling.</x:v>
      </x:c>
      <x:c r="R10" s="15" t="str">
        <x:v>Verified</x:v>
      </x:c>
      <x:c r="S10" s="16" t="str">
        <x:v>https://leagueofcomicgeeks.com/comic/2851016/hellwitch-hellbourne-1?variant=9346233</x:v>
      </x:c>
      <x:c r="T10" s="16" t="str">
        <x:v>https://www.mycomicshop.com/search?TID=58102899</x:v>
      </x:c>
      <x:c r="U10" s="16" t="str">
        <x:v>https://s3.amazonaws.com/comicgeeks/comics/covers/large-9346233.jpg</x:v>
      </x:c>
      <x:c r="V10" s="15" t="str">
        <x:v>Not independently verified</x:v>
      </x:c>
      <x:c r="W10" s="15" t="str">
        <x:v>Published</x:v>
      </x:c>
      <x:c r="X10" s="15" t="str">
        <x:v>Reviewed 2026-10-20</x:v>
      </x:c>
    </x:row>
    <x:row r="11" ht="84" hidden="0" customHeight="1">
      <x:c r="A11" s="15" t="str">
        <x:v>CL-SVS1-0010</x:v>
      </x:c>
      <x:c r="B11" s="15" t="str">
        <x:v>The Army of Darkness vs. Reanimator: Necronomicon Rising</x:v>
      </x:c>
      <x:c r="C11" s="15" t="str">
        <x:v>#1</x:v>
      </x:c>
      <x:c r="D11" s="13" t="n">
        <x:v>2022</x:v>
      </x:c>
      <x:c r="E11" s="15" t="str">
        <x:v>Dynamite</x:v>
      </x:c>
      <x:c r="F11" s="15" t="str">
        <x:v>Ken Haeser</x:v>
      </x:c>
      <x:c r="G11" s="15" t="str">
        <x:v>Cover P Ken Haeser Variant / Cover R 1:7 Ken Haeser Black &amp; White Variant / Cover S 1:10 Ken Haeser Virgin Variant</x:v>
      </x:c>
      <x:c r="H11" s="15" t="str">
        <x:v>Direct homage</x:v>
      </x:c>
      <x:c r="I11" s="15" t="str">
        <x:v>Ash Williams; Herbert West</x:v>
      </x:c>
      <x:c r="J11" s="15" t="str">
        <x:v>No retailer-exclusive designation verified</x:v>
      </x:c>
      <x:c r="K11" s="15" t="str">
        <x:v>No convention designation verified</x:v>
      </x:c>
      <x:c r="L11" s="15" t="str">
        <x:v>Total print run not publicly confirmed</x:v>
      </x:c>
      <x:c r="M11" s="15" t="str">
        <x:v>B&amp;W, Virgin</x:v>
      </x:c>
      <x:c r="N11" s="15" t="str">
        <x:v>US / English</x:v>
      </x:c>
      <x:c r="O11" s="11" t="n">
        <x:v>44755</x:v>
      </x:c>
      <x:c r="P11" s="15" t="str">
        <x:v>One Ken Haeser artwork in three editions: P color trade dress; R 1:7 B&amp;W; S 1:10 virgin. Count once. Midtown confirms July 13, 2022, APR 228782 and UPC 72513032114501161 for P. Ratios retained from supplied edition record, not treated as total print runs.</x:v>
      </x:c>
      <x:c r="Q11" s="15" t="str">
        <x:v>One Ken Haeser artwork in three editions: P color trade dress; R 1:7 B&amp;W; S 1:10 virgin. Count once. Midtown confirms July 13, 2022, APR 228782 and UPC 72513032114501161 for P. Ratios retained from supplied edition record, not treated as total print runs. Unknown total print runs and artist social accounts are not inferred. Best exact native full-cover source located is below preferred 900×1400; preserved without upscaling. Some depicted identities remain unresolved.</x:v>
      </x:c>
      <x:c r="R11" s="15" t="str">
        <x:v>Verified</x:v>
      </x:c>
      <x:c r="S11" s="16" t="str">
        <x:v>https://leagueofcomicgeeks.com/comic/1485075/the-army-of-darkness-vs-reanimator-necronomicon-rising-1?variant=4812180</x:v>
      </x:c>
      <x:c r="T11" s="16" t="str">
        <x:v>https://www.midtowncomics.com/p/2123981-army-of-darkness-vs-reanimator-necronomicon-rising-1-cover-p-variant-ken-haeser-cover/</x:v>
      </x:c>
      <x:c r="U11" s="16" t="str">
        <x:v>https://s3.amazonaws.com/comicgeeks/comics/covers/large-4812180.jpg</x:v>
      </x:c>
      <x:c r="V11" s="15" t="str">
        <x:v>Not independently verified</x:v>
      </x:c>
      <x:c r="W11" s="15" t="str">
        <x:v>Published</x:v>
      </x:c>
      <x:c r="X11" s="15" t="str">
        <x:v>Reviewed 2026-10-20</x:v>
      </x:c>
    </x:row>
    <x:row r="12" ht="72" hidden="0" customHeight="1">
      <x:c r="A12" s="15" t="str">
        <x:v>CL-SVS1-0011</x:v>
      </x:c>
      <x:c r="B12" s="15" t="str">
        <x:v>Multiversity: Harley Screws Up the DCU</x:v>
      </x:c>
      <x:c r="C12" s="15" t="str">
        <x:v>#5</x:v>
      </x:c>
      <x:c r="D12" s="13" t="n">
        <x:v>2023</x:v>
      </x:c>
      <x:c r="E12" s="15" t="str">
        <x:v>DC Comics</x:v>
      </x:c>
      <x:c r="F12" s="15" t="str">
        <x:v>Dave Johnson</x:v>
      </x:c>
      <x:c r="G12" s="15" t="str">
        <x:v>Cover D 1:25 Dave Johnson Variant Cover</x:v>
      </x:c>
      <x:c r="H12" s="15" t="str">
        <x:v>Direct homage</x:v>
      </x:c>
      <x:c r="I12" s="15" t="str">
        <x:v>Superman (Clark Kent); Harley Quinn</x:v>
      </x:c>
      <x:c r="J12" s="15" t="str">
        <x:v>No retailer-exclusive designation verified</x:v>
      </x:c>
      <x:c r="K12" s="15" t="str">
        <x:v>No convention designation verified</x:v>
      </x:c>
      <x:c r="L12" s="15" t="str">
        <x:v>1:25</x:v>
      </x:c>
      <x:c r="M12" s="15" t="str">
        <x:v>Variant cover</x:v>
      </x:c>
      <x:c r="N12" s="15" t="str">
        <x:v>US / English</x:v>
      </x:c>
      <x:c r="O12" s="11" t="n">
        <x:v>45118</x:v>
      </x:c>
      <x:c r="P12" s="15" t="str">
        <x:v>Publisher DC Connect 36 confirms Dave Johnson 1:25 cardstock and July 11, 2023; exact Superman-versus-Harley cover repeats logo, tagline, rooftop and original poses. Incentive ratio is not a total print run.</x:v>
      </x:c>
      <x:c r="Q12" s="15" t="str">
        <x:v>Publisher DC Connect 36 confirms Dave Johnson 1:25 cardstock and July 11, 2023; exact Superman-versus-Harley cover repeats logo, tagline, rooftop and original poses. Incentive ratio is not a total print run. Unknown total print runs and artist social accounts are not inferred. Best exact native full-cover source located is below preferred 900×1400; preserved without upscaling.</x:v>
      </x:c>
      <x:c r="R12" s="15" t="str">
        <x:v>Verified</x:v>
      </x:c>
      <x:c r="S12" s="16" t="str">
        <x:v>https://leagueofcomicgeeks.com/comic/6089688/multiversity-harley-screws-up-the-dcu-5?variant=5073187</x:v>
      </x:c>
      <x:c r="T12" s="16" t="str">
        <x:v>https://media.lunardistribution.com/files/dc_connect_36.pdf</x:v>
      </x:c>
      <x:c r="U12" s="16" t="str">
        <x:v>https://s3.amazonaws.com/comicgeeks/comics/covers/large-5073187.jpg</x:v>
      </x:c>
      <x:c r="V12" s="15" t="str">
        <x:v>Not independently verified</x:v>
      </x:c>
      <x:c r="W12" s="15" t="str">
        <x:v>Published</x:v>
      </x:c>
      <x:c r="X12" s="15" t="str">
        <x:v>Reviewed 2026-10-20</x:v>
      </x:c>
    </x:row>
    <x:row r="13" ht="84" hidden="0" customHeight="1">
      <x:c r="A13" s="15" t="str">
        <x:v>CL-SVS1-0012</x:v>
      </x:c>
      <x:c r="B13" s="15" t="str">
        <x:v>Normalman Fortieth Anniversary Omnibus HC</x:v>
      </x:c>
      <x:c r="C13" s="15" t="str">
        <x:v>Not applicable — unnumbered omnibus</x:v>
      </x:c>
      <x:c r="D13" s="13" t="n">
        <x:v>2024</x:v>
      </x:c>
      <x:c r="E13" s="15" t="str">
        <x:v>Image Comics</x:v>
      </x:c>
      <x:c r="F13" s="15" t="str">
        <x:v>Jim Valentino (pencils and inks); Jimmie Robinson (colors)</x:v>
      </x:c>
      <x:c r="G13" s="15" t="str">
        <x:v>Standard cover</x:v>
      </x:c>
      <x:c r="H13" s="15" t="str">
        <x:v>Direct homage</x:v>
      </x:c>
      <x:c r="I13" s="15" t="str">
        <x:v>Captain Everything; normalman (Norm); Superman (Clark Kent); Fat Fury (Herbie Popnecker)</x:v>
      </x:c>
      <x:c r="J13" s="15" t="str">
        <x:v>No retailer-exclusive designation verified</x:v>
      </x:c>
      <x:c r="K13" s="15" t="str">
        <x:v>No convention designation verified</x:v>
      </x:c>
      <x:c r="L13" s="15" t="str">
        <x:v>Total print run not publicly confirmed</x:v>
      </x:c>
      <x:c r="M13" s="15" t="str">
        <x:v>Hardcover omnibus / dust jacket</x:v>
      </x:c>
      <x:c r="N13" s="15" t="str">
        <x:v>US / English</x:v>
      </x:c>
      <x:c r="O13" s="11" t="n">
        <x:v>45294</x:v>
      </x:c>
      <x:c r="P13" s="15" t="str">
        <x:v>Distinct omnibus dust-jacket homage, not automatically discarded because contents are reprints. GCD credits Jim Valentino art and Jimmie Robinson colors and explicitly identifies 1976 target. Publisher Image series and GCD give January 3, 2024 comic-store release; distributor lists March 5, 2024 book-market date. No issue number applies. Other crowd identities are not imported from the contents cast.</x:v>
      </x:c>
      <x:c r="Q13" s="15" t="str">
        <x:v>Distinct omnibus dust-jacket homage, not automatically discarded because contents are reprints. GCD credits Jim Valentino art and Jimmie Robinson colors and explicitly identifies 1976 target. Publisher Image series and GCD give January 3, 2024 comic-store release; distributor lists March 5, 2024 book-market date. No issue number applies. Other crowd identities are not imported from the contents cast. Unknown total print runs and artist social accounts are not inferred. Some depicted identities remain unresolved.</x:v>
      </x:c>
      <x:c r="R13" s="15" t="str">
        <x:v>Verified</x:v>
      </x:c>
      <x:c r="S13" s="16" t="str">
        <x:v>https://leagueofcomicgeeks.com/comic/4925338/normalman-fortieth-anniversary-omnibus-hc</x:v>
      </x:c>
      <x:c r="T13" s="16" t="str">
        <x:v>https://www.comics.org/issue/2595179/</x:v>
      </x:c>
      <x:c r="U13" s="16" t="str">
        <x:v>https://imagecomics.com/files/releases/1123IM238-hires.jpg?x=1</x:v>
      </x:c>
      <x:c r="V13" s="15" t="str">
        <x:v>Not independently verified</x:v>
      </x:c>
      <x:c r="W13" s="15" t="str">
        <x:v>Published</x:v>
      </x:c>
      <x:c r="X13" s="15" t="str">
        <x:v>Reviewed 2026-10-20</x:v>
      </x:c>
    </x:row>
    <x:row r="14" ht="84" hidden="0" customHeight="1">
      <x:c r="A14" s="15" t="str">
        <x:v>CL-SVS1-0013</x:v>
      </x:c>
      <x:c r="B14" s="15" t="str">
        <x:v>Rogue Sun</x:v>
      </x:c>
      <x:c r="C14" s="15" t="str">
        <x:v>#26</x:v>
      </x:c>
      <x:c r="D14" s="13" t="n">
        <x:v>2025</x:v>
      </x:c>
      <x:c r="E14" s="15" t="str">
        <x:v>Image Comics</x:v>
      </x:c>
      <x:c r="F14" s="15" t="str">
        <x:v>Marcelo Costa</x:v>
      </x:c>
      <x:c r="G14" s="15" t="str">
        <x:v>Cover B 1:25 Marcelo Costa Variant</x:v>
      </x:c>
      <x:c r="H14" s="15" t="str">
        <x:v>Direct homage</x:v>
      </x:c>
      <x:c r="I14" s="15" t="str">
        <x:v>Radiant Black; Rogue Sun</x:v>
      </x:c>
      <x:c r="J14" s="15" t="str">
        <x:v>No retailer-exclusive designation verified</x:v>
      </x:c>
      <x:c r="K14" s="15" t="str">
        <x:v>No convention designation verified</x:v>
      </x:c>
      <x:c r="L14" s="15" t="str">
        <x:v>1:25</x:v>
      </x:c>
      <x:c r="M14" s="15" t="str">
        <x:v>Variant cover</x:v>
      </x:c>
      <x:c r="N14" s="15" t="str">
        <x:v>US / English</x:v>
      </x:c>
      <x:c r="O14" s="11" t="n">
        <x:v>45763</x:v>
      </x:c>
      <x:c r="P14" s="15" t="str">
        <x:v>Image publisher confirms Marcelo Costa cover B and April 16, 2025. Radiant Black and Rogue Sun repeat the original battle poses, beam and logo treatment. 1:25 supplied ratio retained as edition label, not total run. Individual mantle identities not assigned solely from interior cast.</x:v>
      </x:c>
      <x:c r="Q14" s="15" t="str">
        <x:v>Image publisher confirms Marcelo Costa cover B and April 16, 2025. Radiant Black and Rogue Sun repeat the original battle poses, beam and logo treatment. 1:25 supplied ratio retained as edition label, not total run. Individual mantle identities not assigned solely from interior cast. Unknown total print runs and artist social accounts are not inferred. Best exact native full-cover source located is below preferred 900×1400; preserved without upscaling. Some depicted identities remain unresolved.</x:v>
      </x:c>
      <x:c r="R14" s="15" t="str">
        <x:v>Verified</x:v>
      </x:c>
      <x:c r="S14" s="16" t="str">
        <x:v>https://leagueofcomicgeeks.com/comic/6487610/rogue-sun-26?variant=2166911</x:v>
      </x:c>
      <x:c r="T14" s="16" t="str">
        <x:v>https://imagecomics.com/comics/releases/rogue-sun-26</x:v>
      </x:c>
      <x:c r="U14" s="16" t="str">
        <x:v>https://s3.amazonaws.com/comicgeeks/comics/covers/large-2166911.jpg</x:v>
      </x:c>
      <x:c r="V14" s="15" t="str">
        <x:v>Not independently verified</x:v>
      </x:c>
      <x:c r="W14" s="15" t="str">
        <x:v>Published</x:v>
      </x:c>
      <x:c r="X14" s="15" t="str">
        <x:v>Reviewed 2026-10-20</x:v>
      </x:c>
    </x:row>
    <x:row r="15" ht="72" hidden="0" customHeight="1">
      <x:c r="A15" s="15" t="str">
        <x:v>CL-SVS1-0014</x:v>
      </x:c>
      <x:c r="B15" s="15" t="str">
        <x:v>DC / Marvel: Superman / Spider-Man</x:v>
      </x:c>
      <x:c r="C15" s="15" t="str">
        <x:v>#1</x:v>
      </x:c>
      <x:c r="D15" s="13" t="n">
        <x:v>2026</x:v>
      </x:c>
      <x:c r="E15" s="15" t="str">
        <x:v>DC Comics</x:v>
      </x:c>
      <x:c r="F15" s="15" t="str">
        <x:v>Rafa Sandoval (pencils and inks); Ulises Arreola (colors)</x:v>
      </x:c>
      <x:c r="G15" s="15" t="str">
        <x:v>Cover S Rafa Sandoval Variant</x:v>
      </x:c>
      <x:c r="H15" s="15" t="str">
        <x:v>Direct homage</x:v>
      </x:c>
      <x:c r="I15" s="15" t="str">
        <x:v>Superman (Clark Kent); Spider-Man (Peter Parker)</x:v>
      </x:c>
      <x:c r="J15" s="15" t="str">
        <x:v>No retailer-exclusive designation verified</x:v>
      </x:c>
      <x:c r="K15" s="15" t="str">
        <x:v>No convention designation verified</x:v>
      </x:c>
      <x:c r="L15" s="15" t="str">
        <x:v>Total print run not publicly confirmed</x:v>
      </x:c>
      <x:c r="M15" s="15" t="str">
        <x:v>Variant cover</x:v>
      </x:c>
      <x:c r="N15" s="15" t="str">
        <x:v>US / English</x:v>
      </x:c>
      <x:c r="O15" s="11" t="n">
        <x:v>46106</x:v>
      </x:c>
      <x:c r="P15" s="15" t="str">
        <x:v>DC publisher's second-wave cover reveal credits Rafa Sandoval and Ulises Arreola and labels the exact Superman/Spider-Man artwork; released March 25, 2026. This is the front-cover rooftop composition. Jorge Jiménez's separately announced pinup/second-print cover homages the 1976 back cover and is not included as this front-cover lineage.</x:v>
      </x:c>
      <x:c r="Q15" s="15" t="str">
        <x:v>DC publisher's second-wave cover reveal credits Rafa Sandoval and Ulises Arreola and labels the exact Superman/Spider-Man artwork; released March 25, 2026. This is the front-cover rooftop composition. Jorge Jiménez's separately announced pinup/second-print cover homages the 1976 back cover and is not included as this front-cover lineage. Unknown total print runs and artist social accounts are not inferred.</x:v>
      </x:c>
      <x:c r="R15" s="15" t="str">
        <x:v>Verified</x:v>
      </x:c>
      <x:c r="S15" s="16" t="str">
        <x:v>https://leagueofcomicgeeks.com/comic/1666180/dc-marvel-superman-spider-man-1?variant=2603935</x:v>
      </x:c>
      <x:c r="T15" s="16" t="str">
        <x:v>https://www.dc.com/blog/2026-02-10/dc-reveals-second-wave-of-variant-covers-for-superman-spider-man-1</x:v>
      </x:c>
      <x:c r="U15" s="16" t="str">
        <x:v>https://static.dc.com/2026-02/SM_SPDRMN_Cv1_SANDOVAL_VAR_00133.jpg</x:v>
      </x:c>
      <x:c r="V15" s="15" t="str">
        <x:v>Not independently verified</x:v>
      </x:c>
      <x:c r="W15" s="15" t="str">
        <x:v>Published</x:v>
      </x:c>
      <x:c r="X15" s="15" t="str">
        <x:v>Reviewed 2026-10-20</x:v>
      </x:c>
    </x:row>
    <x:row r="16" ht="79.19999694824219" hidden="0" customHeight="1">
      <x:c r="A16" s="17" t="str">
        <x:v>CL-SVS1-0015</x:v>
      </x:c>
      <x:c r="B16" s="17" t="str">
        <x:v>Marvel Knights Spider-Man</x:v>
      </x:c>
      <x:c r="C16" s="17" t="str">
        <x:v>#18</x:v>
      </x:c>
      <x:c r="D16" s="18" t="n">
        <x:v>2005</x:v>
      </x:c>
      <x:c r="E16" s="17" t="str">
        <x:v>Marvel Comics</x:v>
      </x:c>
      <x:c r="F16" s="17" t="str">
        <x:v>Steve McNiven (pencils); Mark Morales (inks); Morry Hollowell (colors)</x:v>
      </x:c>
      <x:c r="G16" s="17" t="str">
        <x:v>Standard cover</x:v>
      </x:c>
      <x:c r="H16" s="17" t="str">
        <x:v>Direct homage</x:v>
      </x:c>
      <x:c r="I16" s="17" t="str">
        <x:v>Ethan Edwards; Spider-Man (Peter Parker)</x:v>
      </x:c>
      <x:c r="J16" s="17" t="str">
        <x:v>No retailer-exclusive designation</x:v>
      </x:c>
      <x:c r="K16" s="17" t="str">
        <x:v>No convention designation</x:v>
      </x:c>
      <x:c r="L16" s="17" t="str">
        <x:v>Total print run not publicly confirmed</x:v>
      </x:c>
      <x:c r="M16" s="17" t="str">
        <x:v>Color printed cover</x:v>
      </x:c>
      <x:c r="N16" s="17" t="str">
        <x:v>US / English</x:v>
      </x:c>
      <x:c r="O16" s="19" t="n">
        <x:v>38609</x:v>
      </x:c>
      <x:c r="P16" s="17" t="str">
        <x:v>Newly added. McNiven restages airborne versus perched figures with flagpole replacing treasury girder. Black-clad figure is Superman analogue Ethan Edwards, not Batman or Owl. GCD credits McNiven/Morales/Morry Hollowell and September 14, 2005 release; Heritage original-art sale independently identifies Ethan and both artists.</x:v>
      </x:c>
      <x:c r="Q16" s="17" t="str">
        <x:v>Newly added. McNiven restages airborne versus perched figures with flagpole replacing treasury girder. Black-clad figure is Superman analogue Ethan Edwards, not Batman or Owl. GCD credits McNiven/Morales/Morry Hollowell and September 14, 2005 release; Heritage original-art sale independently identifies Ethan and both artists.</x:v>
      </x:c>
      <x:c r="R16" s="17" t="str">
        <x:v>Verified</x:v>
      </x:c>
      <x:c r="S16" s="17" t="str">
        <x:v>https://www.marvel.com/comics/issue/2455/marvel_knights_spider-man_2004_18</x:v>
      </x:c>
      <x:c r="T16" s="17" t="str">
        <x:v>https://www.comics.org/issue/250045/</x:v>
      </x:c>
      <x:c r="U16" s="17" t="str">
        <x:v>https://cdn.marvel.com/u/prod/marvel/i/mg/c/b0/57ae498c3a6bd/clean.jpg</x:v>
      </x:c>
      <x:c r="V16" s="17" t="str">
        <x:v>Not independently verified</x:v>
      </x:c>
      <x:c r="W16" s="17" t="str">
        <x:v>Published</x:v>
      </x:c>
      <x:c r="X16" s="17" t="str">
        <x:v>Reviewed 2026-10-20</x:v>
      </x:c>
    </x:row>
    <x:row r="17" ht="118.80000305175781" hidden="0" customHeight="1">
      <x:c r="A17" s="17" t="str">
        <x:v>CL-SVS1-0016</x:v>
      </x:c>
      <x:c r="B17" s="17" t="str">
        <x:v>50th Anniversary Treasury Edition – Superman vs. the Amazing Spider-Man Facsimile Edition</x:v>
      </x:c>
      <x:c r="C17" s="17" t="str">
        <x:v>#1</x:v>
      </x:c>
      <x:c r="D17" s="18" t="n">
        <x:v>2026</x:v>
      </x:c>
      <x:c r="E17" s="17" t="str">
        <x:v>DC Comics / Marvel Comics</x:v>
      </x:c>
      <x:c r="F17" s="17" t="str">
        <x:v>Alex Ross</x:v>
      </x:c>
      <x:c r="G17" s="17" t="str">
        <x:v>Cover B Alex Ross variant — same painting as Wizard #89</x:v>
      </x:c>
      <x:c r="H17" s="17" t="str">
        <x:v>Same-art reprint edition</x:v>
      </x:c>
      <x:c r="I17" s="17" t="str">
        <x:v>Superman (Clark Kent); Spider-Man (Peter Parker)</x:v>
      </x:c>
      <x:c r="J17" s="17" t="str">
        <x:v>No retailer-exclusive designation</x:v>
      </x:c>
      <x:c r="K17" s="17" t="str">
        <x:v>No convention designation</x:v>
      </x:c>
      <x:c r="L17" s="17" t="str">
        <x:v>Total print run not publicly confirmed</x:v>
      </x:c>
      <x:c r="M17" s="17" t="str">
        <x:v>Color printed cover</x:v>
      </x:c>
      <x:c r="N17" s="17" t="str">
        <x:v>US / English</x:v>
      </x:c>
      <x:c r="O17" s="19" t="n">
        <x:v>46029</x:v>
      </x:c>
      <x:c r="P17" s="17" t="str">
        <x:v>Newly documented edition of Alex Ross’s existing painted homage. Exact cover compared against Wizard #89: same hero painting and city/beam arrangement with treasury trade dress instead of magazine logo; group under CL-SVS 1-0001 and count the artwork once. Artist store explicitly calls it a tribute; Midtown confirms January 7, 2026. Facsimile interiors do not make the Ross painting original 1976 art.</x:v>
      </x:c>
      <x:c r="Q17" s="17" t="str">
        <x:v>Newly documented edition of Alex Ross’s existing painted homage. Exact cover compared against Wizard #89: same hero painting and city/beam arrangement with treasury trade dress instead of magazine logo; group under CL-SVS 1-0001 and count the artwork once. Artist store explicitly calls it a tribute; Midtown confirms January 7, 2026. Facsimile interiors do not make the Ross painting original 1976 art. Related edition or research reference; excluded from the distinct-artwork gallery. Native exact image below preferred 900×1400; no upscaling.</x:v>
      </x:c>
      <x:c r="R17" s="17" t="str">
        <x:v>Verified</x:v>
      </x:c>
      <x:c r="S17" s="17" t="str">
        <x:v>https://www.alexrossart.com/products/superman-vs-spider-man-treasury-50th-anniversary-cvr-b-signed</x:v>
      </x:c>
      <x:c r="T17" s="17" t="str">
        <x:v>https://www.midtowncomics.com/product/2502616</x:v>
      </x:c>
      <x:c r="U17" s="17" t="str">
        <x:v>https://www.alexrossart.com/cdn/shop/files/superman-vs-spiderman-treasury-50th-cvr-b_900x.jpg?v=1770136947</x:v>
      </x:c>
      <x:c r="V17" s="17" t="str">
        <x:v>Not independently verified</x:v>
      </x:c>
      <x:c r="W17" s="17" t="str">
        <x:v>Published</x:v>
      </x:c>
      <x:c r="X17" s="17" t="str">
        <x:v>Reviewed 2026-10-20</x:v>
      </x:c>
    </x:row>
    <x:row r="18" ht="171.60000610351562" hidden="0" customHeight="1">
      <x:c r="A18" s="17" t="str">
        <x:v>CL-SVS1-0017</x:v>
      </x:c>
      <x:c r="B18" s="17" t="str">
        <x:v>The Blue Flame</x:v>
      </x:c>
      <x:c r="C18" s="17" t="str">
        <x:v>#2</x:v>
      </x:c>
      <x:c r="D18" s="18" t="n">
        <x:v>2021</x:v>
      </x:c>
      <x:c r="E18" s="17" t="str">
        <x:v>Thrilling Nostalgia Comics</x:v>
      </x:c>
      <x:c r="F18" s="17" t="str">
        <x:v>Chris Campana (pencils); Joe Rubinstein (inks); Chris Sotomayor (colors, signed attribution)</x:v>
      </x:c>
      <x:c r="G18" s="17" t="str">
        <x:v>Standard Chris Campana cover</x:v>
      </x:c>
      <x:c r="H18" s="17" t="str">
        <x:v>Direct homage</x:v>
      </x:c>
      <x:c r="I18" s="17" t="str">
        <x:v>Blue Flame</x:v>
      </x:c>
      <x:c r="J18" s="17" t="str">
        <x:v>Kickstarter-funded publication</x:v>
      </x:c>
      <x:c r="K18" s="17" t="str">
        <x:v>No convention designation verified</x:v>
      </x:c>
      <x:c r="L18" s="17" t="str">
        <x:v>Total print run not publicly confirmed</x:v>
      </x:c>
      <x:c r="M18" s="17" t="str">
        <x:v>Printed color comic cover</x:v>
      </x:c>
      <x:c r="N18" s="17" t="str">
        <x:v>US / English</x:v>
      </x:c>
      <x:c r="O18" s="19" t="str">
        <x:v>Exact release date unconfirmed — GCD indexes December 2021; publisher crowdfunding announcement April 19, 2022</x:v>
      </x:c>
      <x:c r="P18" s="17" t="str">
        <x:v>New addition: Campana/Rubinstein/Sotomayor restage the diagonal elevated confrontation over Empire State Building steelwork, with the Blue Flame and Golden Age antagonists replacing original heroes. Comic Collector Live indexes this exact cover under Superman vs the Amazing Spider-Man 1 homage. Distinct from Vault Comics The Blue Flame.</x:v>
      </x:c>
      <x:c r="Q18" s="17" t="str">
        <x:v>Partial because release chronology conflicts: GCD and Comic Vine index December 2021, while creator Michael Finn’s BackerKit update announces Blue Flame #1 and #2 crowdfunding launch April 19, 2022. Indexed year 2021 is a bibliographic cover year, not a confirmed street date. GCD notes credits-page colorist Chris Ivy conflicts with the SOTO signature, attributing Chris Sotomayor; retained with qualification. The publisher confirms a story with Blue Flame, the Bat, the Vulture, Rocket Man and Rocket Girl, but only Blue Flame is assigned confidently from the exact art; other figures remain flagged for review. Native exact CCL 608×911 file, no upscaling. Partial Native exact full-cover source 608×911 below preferred 900×1400; preserved without upscaling. Some depicted identities remain unresolved.</x:v>
      </x:c>
      <x:c r="R18" s="17" t="str">
        <x:v>Partial</x:v>
      </x:c>
      <x:c r="S18" s="17" t="str">
        <x:v>https://www.comics.org/issue/2440130/</x:v>
      </x:c>
      <x:c r="T18" s="17" t="str">
        <x:v>https://the-liberty-brigade-graphic-novel-100-pages-of-act.backerkit.com/hosted_preorders/project_updates?page=3</x:v>
      </x:c>
      <x:c r="U18" s="17" t="str">
        <x:v>https://images.comiccollectorlive.com/covers/478/47895d57-0145-474c-8994-04983027534b.jpg?x=1</x:v>
      </x:c>
      <x:c r="V18" s="17" t="str">
        <x:v>Not independently verified</x:v>
      </x:c>
      <x:c r="W18" s="17" t="str">
        <x:v>Published</x:v>
      </x:c>
      <x:c r="X18" s="17" t="str">
        <x:v>Reviewed 2026-10-20</x:v>
      </x:c>
    </x:row>
  </x:sheetData>
  <x:conditionalFormatting sqref="R2:R15">
    <x:cfRule type="cellIs" dxfId="6" priority="2" aboveAverage="0" percent="0" bottom="0" operator="equal" rank="0" equalAverage="0">
      <x:formula>"Verified"</x:formula>
    </x:cfRule>
    <x:cfRule type="cellIs" dxfId="7" priority="3" aboveAverage="0" percent="0" bottom="0" operator="equal" rank="0" equalAverage="0">
      <x:formula>"Partial"</x:formula>
    </x:cfRule>
    <x:cfRule type="cellIs" dxfId="8"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15">
      <x:formula1>"Verified,Partial,Needs Review"</x:formula1>
      <x:formula2>0</x:formula2>
    </x:dataValidation>
  </x:dataValidations>
  <x:hyperlinks>
    <x:hyperlink xmlns:r="http://schemas.openxmlformats.org/officeDocument/2006/relationships" ref="S2" r:id="R5a6434acff2e436e"/>
    <x:hyperlink xmlns:r="http://schemas.openxmlformats.org/officeDocument/2006/relationships" ref="T2" r:id="R052cb59882934218"/>
    <x:hyperlink xmlns:r="http://schemas.openxmlformats.org/officeDocument/2006/relationships" ref="U2" r:id="R137b0de6a0384748"/>
    <x:hyperlink xmlns:r="http://schemas.openxmlformats.org/officeDocument/2006/relationships" ref="S3" r:id="Rbd0d6be7ea5443fb"/>
    <x:hyperlink xmlns:r="http://schemas.openxmlformats.org/officeDocument/2006/relationships" ref="T3" r:id="Rd65663d3dda84c21"/>
    <x:hyperlink xmlns:r="http://schemas.openxmlformats.org/officeDocument/2006/relationships" ref="U3" r:id="Ra72765fb753d413f"/>
    <x:hyperlink xmlns:r="http://schemas.openxmlformats.org/officeDocument/2006/relationships" ref="S4" r:id="R8412b85914e145c6"/>
    <x:hyperlink xmlns:r="http://schemas.openxmlformats.org/officeDocument/2006/relationships" ref="T4" r:id="R9892a344d70c49a4"/>
    <x:hyperlink xmlns:r="http://schemas.openxmlformats.org/officeDocument/2006/relationships" ref="U4" r:id="R63a0f581c9fe4ff5"/>
    <x:hyperlink xmlns:r="http://schemas.openxmlformats.org/officeDocument/2006/relationships" ref="S5" r:id="R474a69094e79433d"/>
    <x:hyperlink xmlns:r="http://schemas.openxmlformats.org/officeDocument/2006/relationships" ref="T5" r:id="R187c62b207ea4c55"/>
    <x:hyperlink xmlns:r="http://schemas.openxmlformats.org/officeDocument/2006/relationships" ref="U5" r:id="R040000c899044cfa"/>
    <x:hyperlink xmlns:r="http://schemas.openxmlformats.org/officeDocument/2006/relationships" ref="S6" r:id="R1be753fee97e493e"/>
    <x:hyperlink xmlns:r="http://schemas.openxmlformats.org/officeDocument/2006/relationships" ref="T6" r:id="R220c1ab8a684451e"/>
    <x:hyperlink xmlns:r="http://schemas.openxmlformats.org/officeDocument/2006/relationships" ref="U6" r:id="Rf8e896b9565243cf"/>
    <x:hyperlink xmlns:r="http://schemas.openxmlformats.org/officeDocument/2006/relationships" ref="S7" r:id="Rfd11947a12d74738"/>
    <x:hyperlink xmlns:r="http://schemas.openxmlformats.org/officeDocument/2006/relationships" ref="T7" r:id="R598c2b64234748b4"/>
    <x:hyperlink xmlns:r="http://schemas.openxmlformats.org/officeDocument/2006/relationships" ref="U7" r:id="Rdcaf759c2aed4a17"/>
    <x:hyperlink xmlns:r="http://schemas.openxmlformats.org/officeDocument/2006/relationships" ref="S8" r:id="Ra770426f63b04c7e"/>
    <x:hyperlink xmlns:r="http://schemas.openxmlformats.org/officeDocument/2006/relationships" ref="T8" r:id="R6ae11d1780584421"/>
    <x:hyperlink xmlns:r="http://schemas.openxmlformats.org/officeDocument/2006/relationships" ref="U8" r:id="R80836e6d2ff64628"/>
    <x:hyperlink xmlns:r="http://schemas.openxmlformats.org/officeDocument/2006/relationships" ref="S9" r:id="Rccf899536cea4dd6"/>
    <x:hyperlink xmlns:r="http://schemas.openxmlformats.org/officeDocument/2006/relationships" ref="T9" r:id="Rcaa4645c9ea84294"/>
    <x:hyperlink xmlns:r="http://schemas.openxmlformats.org/officeDocument/2006/relationships" ref="U9" r:id="Ra27b44b066aa42bd"/>
    <x:hyperlink xmlns:r="http://schemas.openxmlformats.org/officeDocument/2006/relationships" ref="S10" r:id="Rb402166dd9014586"/>
    <x:hyperlink xmlns:r="http://schemas.openxmlformats.org/officeDocument/2006/relationships" ref="T10" r:id="R123c318486a449eb"/>
    <x:hyperlink xmlns:r="http://schemas.openxmlformats.org/officeDocument/2006/relationships" ref="U10" r:id="R1299255cf66f4095"/>
    <x:hyperlink xmlns:r="http://schemas.openxmlformats.org/officeDocument/2006/relationships" ref="S11" r:id="R28e080c96fcb4c1f"/>
    <x:hyperlink xmlns:r="http://schemas.openxmlformats.org/officeDocument/2006/relationships" ref="T11" r:id="R201dbb0de063499f"/>
    <x:hyperlink xmlns:r="http://schemas.openxmlformats.org/officeDocument/2006/relationships" ref="U11" r:id="Rf36f78dae0ca422f"/>
    <x:hyperlink xmlns:r="http://schemas.openxmlformats.org/officeDocument/2006/relationships" ref="S12" r:id="R023a0524753d4e97"/>
    <x:hyperlink xmlns:r="http://schemas.openxmlformats.org/officeDocument/2006/relationships" ref="T12" r:id="R530af849241244b2"/>
    <x:hyperlink xmlns:r="http://schemas.openxmlformats.org/officeDocument/2006/relationships" ref="U12" r:id="R42805ddb7afb4bae"/>
    <x:hyperlink xmlns:r="http://schemas.openxmlformats.org/officeDocument/2006/relationships" ref="S13" r:id="R57f6dd2958124b84"/>
    <x:hyperlink xmlns:r="http://schemas.openxmlformats.org/officeDocument/2006/relationships" ref="T13" r:id="R8e64a49e88714b3b"/>
    <x:hyperlink xmlns:r="http://schemas.openxmlformats.org/officeDocument/2006/relationships" ref="U13" r:id="R296cfd7fe4254de4"/>
    <x:hyperlink xmlns:r="http://schemas.openxmlformats.org/officeDocument/2006/relationships" ref="S14" r:id="R21d76e8a55174305"/>
    <x:hyperlink xmlns:r="http://schemas.openxmlformats.org/officeDocument/2006/relationships" ref="T14" r:id="Raff4ce122301470c"/>
    <x:hyperlink xmlns:r="http://schemas.openxmlformats.org/officeDocument/2006/relationships" ref="U14" r:id="R3c191ac3e22e49ca"/>
    <x:hyperlink xmlns:r="http://schemas.openxmlformats.org/officeDocument/2006/relationships" ref="S15" r:id="Rb64d57fe84114fc6"/>
    <x:hyperlink xmlns:r="http://schemas.openxmlformats.org/officeDocument/2006/relationships" ref="T15" r:id="R094cae16900548dc"/>
    <x:hyperlink xmlns:r="http://schemas.openxmlformats.org/officeDocument/2006/relationships" ref="U15" r:id="R976083c211714881"/>
  </x:hyperlinks>
  <x:pageMargins left="0.7" right="0.7" top="0.75" bottom="0.75" header="0.3" footer="0.3"/>
  <x:tableParts count="1">
    <x:tablePart xmlns:r="http://schemas.openxmlformats.org/officeDocument/2006/relationships" r:id="R2c1cda591b6e4ed4"/>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48" hidden="0" customHeight="1">
      <x:c r="A1" s="22" t="s">
        <x:v>24</x:v>
      </x:c>
      <x:c r="B1" s="5"/>
      <x:c r="C1" s="5"/>
    </x:row>
    <x:row r="2" ht="92" hidden="0" customHeight="1">
      <x:c r="A2" s="20" t="str">
        <x:v>Original: Superman vs. the Amazing Spider-Man #1, 1976. Cover by Carmine Infantino (layout); Ross Andru (finished pencils); Neal Adams (Superman redraws); Dick Giordano (inks); Terry Austin (background inks).</x:v>
      </x:c>
      <x:c r="B2" s="5"/>
      <x:c r="C2" s="5"/>
    </x:row>
    <x:row r="3" ht="92" hidden="0" customHeight="1">
      <x:c r="A3" s="21" t="str">
        <x:v>Reviewed October 20, 2026. 16 cover-artwork entries. Shared artwork, reprints and unresolved targets remain documented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COUNTA(Catalog!A2:A215)</x:f>
        <x:v>17</x:v>
      </x:c>
      <x:c r="C6" s="5"/>
    </x:row>
    <x:row r="7" ht="15" hidden="0">
      <x:c r="A7" s="5" t="s">
        <x:v>28</x:v>
      </x:c>
      <x:c r="B7" s="5" t="n">
        <x:f aca="0">COUNTA('Research Log'!A2:A500)</x:f>
        <x:v>31</x:v>
      </x:c>
      <x:c r="C7" s="5"/>
    </x:row>
    <x:row r="8" ht="15" hidden="0">
      <x:c r="A8" s="5" t="s">
        <x:v>29</x:v>
      </x:c>
      <x:c r="B8" s="5" t="n">
        <x:f aca="0">MIN(Catalog!D2:D215)</x:f>
        <x:v>1998</x:v>
      </x:c>
      <x:c r="C8" s="5"/>
    </x:row>
    <x:row r="9" ht="15" hidden="0">
      <x:c r="A9" s="5" t="s">
        <x:v>30</x:v>
      </x:c>
      <x:c r="B9" s="5" t="n">
        <x:f aca="0">MAX(Catalog!D2:D215)</x:f>
        <x:v>2026</x:v>
      </x:c>
      <x:c r="C9" s="5"/>
    </x:row>
    <x:row r="10" ht="15" hidden="0">
      <x:c r="A10" s="5"/>
      <x:c r="B10" s="5"/>
      <x:c r="C10" s="5"/>
    </x:row>
    <x:row r="11" ht="15" hidden="0">
      <x:c r="A11" s="8" t="s">
        <x:v>17</x:v>
      </x:c>
      <x:c r="B11" s="8" t="s">
        <x:v>26</x:v>
      </x:c>
      <x:c r="C11" s="8" t="s">
        <x:v>27</x:v>
      </x:c>
    </x:row>
    <x:row r="12" ht="15" hidden="0">
      <x:c r="A12" s="5" t="s">
        <x:v>31</x:v>
      </x:c>
      <x:c r="B12" s="5" t="n">
        <x:f aca="0">COUNTIF(Catalog!R2:R215,"Verified")</x:f>
        <x:v>14</x:v>
      </x:c>
      <x:c r="C12" s="9" t="n">
        <x:f aca="0">IF($B$6=0,0,B12/$B$6)</x:f>
        <x:v>0.8235294117647058</x:v>
      </x:c>
    </x:row>
    <x:row r="13" ht="15" hidden="0">
      <x:c r="A13" s="5" t="s">
        <x:v>32</x:v>
      </x:c>
      <x:c r="B13" s="5" t="n">
        <x:f aca="0">COUNTIF(Catalog!R2:R215,"Partial")</x:f>
        <x:v>3</x:v>
      </x:c>
      <x:c r="C13" s="9" t="n">
        <x:f aca="0">IF($B$6=0,0,B13/$B$6)</x:f>
        <x:v>0.17647058823529413</x:v>
      </x:c>
    </x:row>
    <x:row r="14" ht="15" hidden="0">
      <x:c r="A14" s="5" t="s">
        <x:v>33</x:v>
      </x:c>
      <x:c r="B14" s="5" t="n">
        <x:f aca="0">COUNTIF(Catalog!R2:R215,"Needs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COUNTIF(Catalog!H2:H215,"Direct homage")</x:f>
        <x:v>16</x:v>
      </x:c>
      <x:c r="C17" s="9" t="n">
        <x:f aca="0">IF($B$6=0,0,B17/$B$6)</x:f>
        <x:v>0.9411764705882353</x:v>
      </x:c>
    </x:row>
    <x:row r="18" ht="15" hidden="0">
      <x:c r="A18" s="5"/>
      <x:c r="B18" s="5"/>
      <x:c r="C18" s="5"/>
    </x:row>
    <x:row r="19" ht="15" hidden="0">
      <x:c r="A19" s="8" t="s">
        <x:v>36</x:v>
      </x:c>
      <x:c r="B19" s="8" t="s">
        <x:v>26</x:v>
      </x:c>
      <x:c r="C19" s="8" t="s">
        <x:v>27</x:v>
      </x:c>
    </x:row>
    <x:row r="20" ht="15" hidden="0">
      <x:c r="A20" s="5" t="s">
        <x:v>37</x:v>
      </x:c>
      <x:c r="B20" s="5" t="n">
        <x:f aca="0">COUNTIFS(Catalog!D2:D215,"&gt;=1960",Catalog!D2:D215,"&lt;1970")</x:f>
        <x:v>0</x:v>
      </x:c>
      <x:c r="C20" s="9" t="n">
        <x:f aca="0">IF($B$6=0,0,B20/$B$6)</x:f>
        <x:v>0</x:v>
      </x:c>
    </x:row>
    <x:row r="21" ht="15" hidden="0">
      <x:c r="A21" s="5" t="s">
        <x:v>38</x:v>
      </x:c>
      <x:c r="B21" s="5" t="n">
        <x:f aca="0">COUNTIFS(Catalog!D2:D215,"&gt;=1970",Catalog!D2:D215,"&lt;1980")</x:f>
        <x:v>0</x:v>
      </x:c>
      <x:c r="C21" s="9" t="n">
        <x:f aca="0">IF($B$6=0,0,B21/$B$6)</x:f>
        <x:v>0</x:v>
      </x:c>
    </x:row>
    <x:row r="22" ht="15" hidden="0">
      <x:c r="A22" s="5" t="s">
        <x:v>39</x:v>
      </x:c>
      <x:c r="B22" s="5" t="n">
        <x:f aca="0">COUNTIFS(Catalog!D2:D215,"&gt;=1980",Catalog!D2:D215,"&lt;1990")</x:f>
        <x:v>0</x:v>
      </x:c>
      <x:c r="C22" s="9" t="n">
        <x:f aca="0">IF($B$6=0,0,B22/$B$6)</x:f>
        <x:v>0</x:v>
      </x:c>
    </x:row>
    <x:row r="23" ht="15" hidden="0">
      <x:c r="A23" s="5" t="s">
        <x:v>40</x:v>
      </x:c>
      <x:c r="B23" s="5" t="n">
        <x:f aca="0">COUNTIFS(Catalog!D2:D215,"&gt;=1990",Catalog!D2:D215,"&lt;2000")</x:f>
        <x:v>1</x:v>
      </x:c>
      <x:c r="C23" s="9" t="n">
        <x:f aca="0">IF($B$6=0,0,B23/$B$6)</x:f>
        <x:v>0.058823529411764705</x:v>
      </x:c>
    </x:row>
    <x:row r="24" ht="15" hidden="0">
      <x:c r="A24" s="5" t="s">
        <x:v>41</x:v>
      </x:c>
      <x:c r="B24" s="5" t="n">
        <x:f aca="0">COUNTIFS(Catalog!D2:D215,"&gt;=2000",Catalog!D2:D215,"&lt;2010")</x:f>
        <x:v>6</x:v>
      </x:c>
      <x:c r="C24" s="9" t="n">
        <x:f aca="0">IF($B$6=0,0,B24/$B$6)</x:f>
        <x:v>0.35294117647058826</x:v>
      </x:c>
    </x:row>
    <x:row r="25" ht="15" hidden="0">
      <x:c r="A25" s="5" t="s">
        <x:v>42</x:v>
      </x:c>
      <x:c r="B25" s="5" t="n">
        <x:f aca="0">COUNTIFS(Catalog!D2:D215,"&gt;=2010",Catalog!D2:D215,"&lt;2020")</x:f>
        <x:v>3</x:v>
      </x:c>
      <x:c r="C25" s="9" t="n">
        <x:f aca="0">IF($B$6=0,0,B25/$B$6)</x:f>
        <x:v>0.17647058823529413</x:v>
      </x:c>
    </x:row>
    <x:row r="26" ht="15" hidden="0">
      <x:c r="A26" s="5" t="s">
        <x:v>43</x:v>
      </x:c>
      <x:c r="B26" s="5" t="n">
        <x:f aca="0">COUNTIFS(Catalog!D2:D215,"&gt;=2020",Catalog!D2:D215,"&lt;2030")</x:f>
        <x:v>7</x:v>
      </x:c>
      <x:c r="C26" s="9" t="n">
        <x:f aca="0">IF($B$6=0,0,B26/$B$6)</x:f>
        <x:v>0.4117647058823529</x:v>
      </x:c>
    </x:row>
    <x:row r="27" ht="15" hidden="0">
      <x:c r="A27" s="5"/>
      <x:c r="B27" s="5"/>
      <x:c r="C27" s="5"/>
    </x:row>
    <x:row r="28" ht="15" hidden="0">
      <x:c r="A28" s="8" t="s">
        <x:v>4</x:v>
      </x:c>
      <x:c r="B28" s="8" t="s">
        <x:v>26</x:v>
      </x:c>
      <x:c r="C28" s="8" t="s">
        <x:v>27</x:v>
      </x:c>
    </x:row>
    <x:row r="29" ht="15" hidden="0">
      <x:c r="A29" s="5" t="s">
        <x:v>44</x:v>
      </x:c>
      <x:c r="B29" s="5" t="n">
        <x:f aca="0">COUNTIF(Catalog!E2:E215,"Image Comics")</x:f>
        <x:v>4</x:v>
      </x:c>
      <x:c r="C29" s="9" t="n">
        <x:f aca="0">IF($B$6=0,0,B29/$B$6)</x:f>
        <x:v>0.23529411764705882</x:v>
      </x:c>
    </x:row>
    <x:row r="30" ht="15" hidden="0">
      <x:c r="A30" s="5" t="s">
        <x:v>45</x:v>
      </x:c>
      <x:c r="B30" s="5" t="n">
        <x:f aca="0">COUNTIF(Catalog!E2:E215,"DC Comics")</x:f>
        <x:v>2</x:v>
      </x:c>
      <x:c r="C30" s="9" t="n">
        <x:f aca="0">IF($B$6=0,0,B30/$B$6)</x:f>
        <x:v>0.11764705882352941</x:v>
      </x:c>
    </x:row>
    <x:row r="31" ht="15" hidden="0">
      <x:c r="A31" s="5" t="s">
        <x:v>46</x:v>
      </x:c>
      <x:c r="B31" s="5" t="n">
        <x:f aca="0">COUNTIF(Catalog!E2:E215,"Marvel Comics")</x:f>
        <x:v>3</x:v>
      </x:c>
      <x:c r="C31" s="9" t="n">
        <x:f aca="0">IF($B$6=0,0,B31/$B$6)</x:f>
        <x:v>0.17647058823529413</x:v>
      </x:c>
    </x:row>
    <x:row r="32" ht="15" hidden="0">
      <x:c r="A32" s="5" t="s">
        <x:v>47</x:v>
      </x:c>
      <x:c r="B32" s="5" t="n">
        <x:f aca="0">COUNTIF(Catalog!E2:E215,"Coffin Comics")</x:f>
        <x:v>1</x:v>
      </x:c>
      <x:c r="C32" s="9" t="n">
        <x:f aca="0">IF($B$6=0,0,B32/$B$6)</x:f>
        <x:v>0.058823529411764705</x:v>
      </x:c>
    </x:row>
    <x:row r="33" ht="15" hidden="0">
      <x:c r="A33" s="5" t="s">
        <x:v>48</x:v>
      </x:c>
      <x:c r="B33" s="5" t="n">
        <x:f aca="0">COUNTIF(Catalog!E2:E215,"Archie Comics")</x:f>
        <x:v>1</x:v>
      </x:c>
      <x:c r="C33" s="9" t="n">
        <x:f aca="0">IF($B$6=0,0,B33/$B$6)</x:f>
        <x:v>0.058823529411764705</x:v>
      </x:c>
    </x:row>
    <x:row r="34" ht="15" hidden="0">
      <x:c r="A34" s="5" t="s">
        <x:v>49</x:v>
      </x:c>
      <x:c r="B34" s="5" t="n">
        <x:f aca="0">COUNTIF(Catalog!E2:E215,"Digital Webbing")</x:f>
        <x:v>1</x:v>
      </x:c>
      <x:c r="C34" s="9" t="n">
        <x:f aca="0">IF($B$6=0,0,B34/$B$6)</x:f>
        <x:v>0.058823529411764705</x:v>
      </x:c>
    </x:row>
    <x:row r="35" ht="15" hidden="0">
      <x:c r="A35" s="5" t="s">
        <x:v>50</x:v>
      </x:c>
      <x:c r="B35" s="5" t="n">
        <x:f aca="0">COUNTIF(Catalog!E2:E215,"Wizard")</x:f>
        <x:v>1</x:v>
      </x:c>
      <x:c r="C35" s="9" t="n">
        <x:f aca="0">IF($B$6=0,0,B35/$B$6)</x:f>
        <x:v>0.058823529411764705</x:v>
      </x:c>
    </x:row>
    <x:row r="36" ht="15" hidden="0">
      <x:c r="A36" s="5" t="s">
        <x:v>51</x:v>
      </x:c>
      <x:c r="B36" s="5" t="n">
        <x:f aca="0">COUNTIF(Catalog!E2:E215,"Dynamite")</x:f>
        <x:v>1</x:v>
      </x:c>
      <x:c r="C36" s="9" t="n">
        <x:f aca="0">IF($B$6=0,0,B36/$B$6)</x:f>
        <x:v>0.058823529411764705</x:v>
      </x:c>
    </x:row>
  </x:sheetData>
  <x:mergeCells>
    <x:mergeCell ref="A1:C1"/>
  </x:mergeCells>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52</x:v>
      </x:c>
      <x:c r="B1" s="8" t="s">
        <x:v>53</x:v>
      </x:c>
      <x:c r="C1" s="8" t="s">
        <x:v>54</x:v>
      </x:c>
      <x:c r="D1" s="8" t="s">
        <x:v>55</x:v>
      </x:c>
      <x:c r="E1" s="8" t="s">
        <x:v>56</x:v>
      </x:c>
    </x:row>
    <x:row r="2" ht="23.850000381469727" hidden="0">
      <x:c r="A2" s="2" t="s">
        <x:v>57</x:v>
      </x:c>
      <x:c r="B2" s="2" t="s">
        <x:v>58</x:v>
      </x:c>
      <x:c r="C2" s="2" t="s">
        <x:v>59</x:v>
      </x:c>
      <x:c r="D2" s="3" t="s">
        <x:v>60</x:v>
      </x:c>
      <x:c r="E2" s="2"/>
    </x:row>
    <x:row r="3" ht="23.850000381469727" hidden="0">
      <x:c r="A3" s="2" t="s">
        <x:v>61</x:v>
      </x:c>
      <x:c r="B3" s="2" t="s">
        <x:v>62</x:v>
      </x:c>
      <x:c r="C3" s="2" t="s">
        <x:v>63</x:v>
      </x:c>
      <x:c r="D3" s="3" t="s">
        <x:v>64</x:v>
      </x:c>
      <x:c r="E3" s="2"/>
    </x:row>
    <x:row r="4" ht="15" hidden="0">
      <x:c r="A4" s="2" t="s">
        <x:v>65</x:v>
      </x:c>
      <x:c r="B4" s="2" t="s">
        <x:v>62</x:v>
      </x:c>
      <x:c r="C4" s="2" t="s">
        <x:v>66</x:v>
      </x:c>
      <x:c r="D4" s="3" t="s">
        <x:v>67</x:v>
      </x:c>
      <x:c r="E4" s="2"/>
    </x:row>
    <x:row r="5" ht="15" hidden="0">
      <x:c r="A5" s="2" t="s">
        <x:v>68</x:v>
      </x:c>
      <x:c r="B5" s="2" t="s">
        <x:v>62</x:v>
      </x:c>
      <x:c r="C5" s="2" t="s">
        <x:v>66</x:v>
      </x:c>
      <x:c r="D5" s="3" t="s">
        <x:v>69</x:v>
      </x:c>
      <x:c r="E5" s="2"/>
    </x:row>
    <x:row r="6" ht="15" hidden="0">
      <x:c r="A6" s="2" t="s">
        <x:v>70</x:v>
      </x:c>
      <x:c r="B6" s="2" t="s">
        <x:v>62</x:v>
      </x:c>
      <x:c r="C6" s="2" t="s">
        <x:v>66</x:v>
      </x:c>
      <x:c r="D6" s="3" t="s">
        <x:v>71</x:v>
      </x:c>
      <x:c r="E6" s="2"/>
    </x:row>
    <x:row r="7" ht="15" hidden="0">
      <x:c r="A7" s="2" t="s">
        <x:v>72</x:v>
      </x:c>
      <x:c r="B7" s="2" t="s">
        <x:v>62</x:v>
      </x:c>
      <x:c r="C7" s="2" t="s">
        <x:v>66</x:v>
      </x:c>
      <x:c r="D7" s="3" t="s">
        <x:v>73</x:v>
      </x:c>
      <x:c r="E7" s="2"/>
    </x:row>
    <x:row r="8" ht="23.850000381469727" hidden="0">
      <x:c r="A8" s="2" t="s">
        <x:v>74</x:v>
      </x:c>
      <x:c r="B8" s="2" t="s">
        <x:v>62</x:v>
      </x:c>
      <x:c r="C8" s="2" t="s">
        <x:v>66</x:v>
      </x:c>
      <x:c r="D8" s="3" t="s">
        <x:v>75</x:v>
      </x:c>
      <x:c r="E8" s="2"/>
    </x:row>
    <x:row r="9" ht="35.04999923706055" hidden="0">
      <x:c r="A9" s="2" t="s">
        <x:v>76</x:v>
      </x:c>
      <x:c r="B9" s="2" t="s">
        <x:v>62</x:v>
      </x:c>
      <x:c r="C9" s="2" t="s">
        <x:v>77</x:v>
      </x:c>
      <x:c r="D9" s="3" t="s">
        <x:v>78</x:v>
      </x:c>
      <x:c r="E9" s="2"/>
    </x:row>
    <x:row r="10" ht="23.850000381469727" hidden="0">
      <x:c r="A10" s="2" t="s">
        <x:v>79</x:v>
      </x:c>
      <x:c r="B10" s="2" t="s">
        <x:v>62</x:v>
      </x:c>
      <x:c r="C10" s="2" t="s">
        <x:v>66</x:v>
      </x:c>
      <x:c r="D10" s="3" t="s">
        <x:v>80</x:v>
      </x:c>
      <x:c r="E10" s="2"/>
    </x:row>
    <x:row r="11" ht="84" hidden="0" customHeight="1">
      <x:c r="A11" s="15" t="str">
        <x:v>CL-SVS1-0001</x:v>
      </x:c>
      <x:c r="B11" s="15" t="str">
        <x:v>Cover artwork</x:v>
      </x:c>
      <x:c r="C11" s="15" t="str">
        <x:v>Magazine cover date January 1999; November 25, 1998 is the indexed on-sale date. The 2026 Alex Ross treasury variant reuses this painted composition with restored treasury trade dress, so that later edition is grouped here and not counted as a second artwork. Magazine cover date January 1999; November 25, 1998 is the indexed on-sale date. The 2026 Alex Ross treasury variant reuses this painted composition with restored treasury trade dress, so that later edition is grouped here and not counted as a second artwork. Unknown total print runs and artist social accounts are not inferred.</x:v>
      </x:c>
      <x:c r="D11" s="16" t="str">
        <x:v>https://leagueofcomicgeeks.com/comic/3314046/wizard-magazine-89?variant=7256618
https://spiderfan.org/title/comics/wizard.html
https://www.pricecharting.com/game/comic-books-wizard-magazine/wizard-magazine-89-1998</x:v>
      </x:c>
      <x:c r="E11" s="15" t="str"/>
    </x:row>
    <x:row r="12" ht="84" hidden="0" customHeight="1">
      <x:c r="A12" s="15" t="str">
        <x:v>CL-SVS1-0002</x:v>
      </x:c>
      <x:c r="B12" s="15" t="str">
        <x:v>Cover artwork</x:v>
      </x:c>
      <x:c r="C12" s="15" t="str">
        <x:v>Creator Todd Klein explicitly calls #27 a pastiche of the 1970 s Superman vs. the Amazing Spider-Man tabloid and describes recreating the logo/type. Publisher confirms September 24, 2003 release. America's Best Comics is the DC imprint. Creator Todd Klein explicitly calls #27 a pastiche of the 1970 s Superman vs. the Amazing Spider-Man tabloid and describes recreating the logo/type. Publisher confirms September 24, 2003 release. America's Best Comics is the DC imprint. Unknown total print runs and artist social accounts are not inferred.</x:v>
      </x:c>
      <x:c r="D12" s="16" t="str">
        <x:v>https://leagueofcomicgeeks.com/comic/5770760/promethea-27
https://kleinletters.com/PrometheaCovers.html
https://www.dcuniverseinfinite.com/comics/book/promethea-1999-27/72c87c4a-799c-4d0b-92bd-eee34f158eae
https://www.comics.org/issue/175397/</x:v>
      </x:c>
      <x:c r="E12" s="15" t="str">
        <x:v>Character identification partly unresolved.</x:v>
      </x:c>
    </x:row>
    <x:row r="13" ht="108" hidden="0" customHeight="1">
      <x:c r="A13" s="15" t="str">
        <x:v>CL-SVS1-0003</x:v>
      </x:c>
      <x:c r="B13" s="15" t="str">
        <x:v>Cover artwork</x:v>
      </x:c>
      <x:c r="C13" s="15" t="str">
        <x:v>Corrected supplied September 1 placeholder to GCD's September 21, 2005 on-sale date. Exact cover names ShadowHawk versus Blacklight and reproduces rooftop/girder perspective and masthead. Carlos Rodríguez is signed CARLOS R.; GCD credits VShane inks. Do not confuse with the 1992 series #5 Crisis #7 homage. Corrected supplied September 1 placeholder to GCD's September 21, 2005 on-sale date. Exact cover names ShadowHawk versus Blacklight and reproduces rooftop/girder perspective and masthead. Carlos Rodríguez is signed CARLOS R.; GCD credits VShane inks. Do not confuse with the 1992 series #5 Crisis #7 homage. Unknown total print runs and artist social accounts are not inferred.</x:v>
      </x:c>
      <x:c r="D13" s="16" t="str">
        <x:v>https://leagueofcomicgeeks.com/comic/9512237/shadowhawk-5
https://www.comics.org/issue/699077/
https://www.comics.org/series/41049/overview/</x:v>
      </x:c>
      <x:c r="E13" s="15" t="str">
        <x:v>Character identification partly unresolved.</x:v>
      </x:c>
    </x:row>
    <x:row r="14" ht="72" hidden="0" customHeight="1">
      <x:c r="A14" s="15" t="str">
        <x:v>CL-SVS1-0004</x:v>
      </x:c>
      <x:c r="B14" s="15" t="str">
        <x:v>Cover artwork</x:v>
      </x:c>
      <x:c r="C14" s="15" t="str">
        <x:v>Marvel confirms Arthur Suydam and May 2, 2007. Zombie Spider-Man occupies Superman's airborne position; Ash replaces the perched opponent. Sepia sky is intentional painted art, not yellowed paper. Marvel confirms Arthur Suydam and May 2, 2007. Zombie Spider-Man occupies Superman's airborne position; Ash replaces the perched opponent. Sepia sky is intentional painted art, not yellowed paper. Unknown total print runs and artist social accounts are not inferred.</x:v>
      </x:c>
      <x:c r="D14" s="16" t="str">
        <x:v>https://leagueofcomicgeeks.com/comic/5813828/marvel-zombies-army-of-darkness-3
https://www.marvel.com/comics/issue/13497/marvel_zombiesarmy_of_darkness_2007_3</x:v>
      </x:c>
      <x:c r="E14" s="15" t="str"/>
    </x:row>
    <x:row r="15" ht="60" hidden="0" customHeight="1">
      <x:c r="A15" s="15" t="str">
        <x:v>CL-SVS1-0005</x:v>
      </x:c>
      <x:c r="B15" s="15" t="str">
        <x:v>Cover artwork</x:v>
      </x:c>
      <x:c r="C15" s="15" t="str">
        <x:v>GCD confirms Staton pencils and Anthony Castrillo inks, September 2, 2009, and explicit after Ross A. signature. Fist of Justice and E-Man replace the original heroes. GCD confirms Staton pencils and Anthony Castrillo inks, September 2, 2009, and explicit after Ross A. signature. Fist of Justice and E-Man replace the original heroes. Unknown total print runs and artist social accounts are not inferred.</x:v>
      </x:c>
      <x:c r="D15" s="16" t="str">
        <x:v>https://leagueofcomicgeeks.com/comic/4307787/fist-of-justice-5?variant=8142468
https://www.comics.org/issue/2769815/</x:v>
      </x:c>
      <x:c r="E15" s="15" t="str"/>
    </x:row>
    <x:row r="16" ht="120" hidden="0" customHeight="1">
      <x:c r="A16" s="15" t="str">
        <x:v>CL-SVS1-0006</x:v>
      </x:c>
      <x:c r="B16" s="15" t="str">
        <x:v>Cover artwork</x:v>
      </x:c>
      <x:c r="C16" s="15" t="str">
        <x:v>GCD confirms Chris Giarrusso pencils/inks/colors and both G-Man and Acme Bat. The supplied September 9 issue date is retained as issue-level date only; exact exclusive release day is not confirmed. Acme signing event was advertised for October 24, 2009; not used to replace release date. Supplied 1/1000 edition label is not independently publisher-verified as a total print run. GCD confirms Chris Giarrusso pencils/inks/colors and both G-Man and Acme Bat. The supplied September 9 issue date is retained as issue-level date only; exact exclusive release day is not confirmed. Acme signing event was advertised for October 24, 2009; not used to replace release date. Supplied 1/1000 edition label is not independently publisher-verified as a total print run. Unknown total print runs and artist social accounts are not inferred.</x:v>
      </x:c>
      <x:c r="D16" s="16" t="str">
        <x:v>https://leagueofcomicgeeks.com/comic/1778853/g-man-cape-crisis-2?variant=8895456
https://www.comics.org/issue/1430302/
https://www.comicsbeat.com/press-releases-2/image-creators-appearing-on-free-comic-book-2011/</x:v>
      </x:c>
      <x:c r="E16" s="15" t="str"/>
    </x:row>
    <x:row r="17" ht="120" hidden="0" customHeight="1">
      <x:c r="A17" s="15" t="str">
        <x:v>CL-SVS1-0007</x:v>
      </x:c>
      <x:c r="B17" s="15" t="str">
        <x:v>Cover artwork</x:v>
      </x:c>
      <x:c r="C17" s="15" t="str">
        <x:v>Actual cover is the 'Super' variant, showing Obama versus Palin in heroic poses with Archie superhero supporting figures. GCD records the cover reprint in Archie &amp; Friends All Stars #14; no new artwork count for that interior reuse. December 22, 2010 comic-store on-sale date versus February 2011 cover date. Rosario Peña color attribution is queried by GCD, so not promoted to certain credit. Actual cover is the 'Super' variant, showing Obama versus Palin in heroic poses with Archie superhero supporting figures. GCD records the cover reprint in Archie &amp; Friends All Stars #14; no new artwork count for that interior reuse. December 22, 2010 comic-store on-sale date versus February 2011 cover date. Rosario Peña color attribution is queried by GCD, so not promoted to certain credit. Unknown total print runs and artist social accounts are not inferred.</x:v>
      </x:c>
      <x:c r="D17" s="16" t="str">
        <x:v>https://leagueofcomicgeeks.com/comic/9866701/archie-616?variant=1065420
https://www.comics.org/issue/996593/
https://gocollect.com/blog/archie-comics-december-2010-solicitations
https://my.comics.org/character/17134/</x:v>
      </x:c>
      <x:c r="E17" s="15" t="str"/>
    </x:row>
    <x:row r="18" ht="96" hidden="0" customHeight="1">
      <x:c r="A18" s="15" t="str">
        <x:v>CL-SVS1-0008</x:v>
      </x:c>
      <x:c r="B18" s="15" t="str">
        <x:v>Cover artwork</x:v>
      </x:c>
      <x:c r="C18" s="15" t="str">
        <x:v>Marvel confirms Humberto Ramos and September 26, 2012. The Battle of the Half Century banner, Spider-Man-versus-Alpha pose and tilted steelwork deliberately repeat the 1976 treasury. Big Time Complete Collection vol. 4 reuses this artwork and is a reference edition, not a new homage. Marvel confirms Humberto Ramos and September 26, 2012. The Battle of the Half Century banner, Spider-Man-versus-Alpha pose and tilted steelwork deliberately repeat the 1976 treasury. Big Time Complete Collection vol. 4 reuses this artwork and is a reference edition, not a new homage. Unknown total print runs and artist social accounts are not inferred.</x:v>
      </x:c>
      <x:c r="D18" s="16" t="str">
        <x:v>https://leagueofcomicgeeks.com/comic/1204377/the-amazing-spider-man-694
https://www.marvel.com/comics/issue/40125/amazing_spider-man_1999_694</x:v>
      </x:c>
      <x:c r="E18" s="15" t="str"/>
    </x:row>
    <x:row r="19" ht="108" hidden="0" customHeight="1">
      <x:c r="A19" s="15" t="str">
        <x:v>CL-SVS1-0009</x:v>
      </x:c>
      <x:c r="B19" s="15" t="str">
        <x:v>Cover artwork</x:v>
      </x:c>
      <x:c r="C19" s="15" t="str">
        <x:v>MyComicShop independently credits Marat Mychaels and Dan Feldmeier after Ross Andru. Exact image visibly identifies Hellwitch versus Lady Death; GCD corroborates May 15, 2019 issue release. Exact full-cover image bears LTD TO 500 at lower right; 500-copy edition limitation is confirmed on the cover itself. Unknown total print runs and artist social accounts are not inferred. MyComicShop independently credits Marat Mychaels and Dan Feldmeier after Ross Andru. Exact image visibly identifies Hellwitch versus Lady Death; GCD corroborates May 15, 2019 issue release. Exact full-cover image bears LTD TO 500 at lower right; 500-copy edition limitation is confirmed on the cover itself. Unknown total print runs and artist social accounts are not inferred.</x:v>
      </x:c>
      <x:c r="D19" s="16" t="str">
        <x:v>https://leagueofcomicgeeks.com/comic/2851016/hellwitch-hellbourne-1?variant=9346233
https://www.mycomicshop.com/search?TID=58102899
https://www.comics.org/feature/9648/covers/</x:v>
      </x:c>
      <x:c r="E19" s="15" t="str"/>
    </x:row>
    <x:row r="20" ht="84" hidden="0" customHeight="1">
      <x:c r="A20" s="15" t="str">
        <x:v>CL-SVS1-0010</x:v>
      </x:c>
      <x:c r="B20" s="15" t="str">
        <x:v>Cover artwork</x:v>
      </x:c>
      <x:c r="C20" s="15" t="str">
        <x:v>One Ken Haeser artwork in three editions: P color trade dress; R 1:7 B&amp;W; S 1:10 virgin. Count once. Midtown confirms July 13, 2022, APR 228782 and UPC 72513032114501161 for P. Ratios retained from supplied edition record, not treated as total print runs. One Ken Haeser artwork in three editions: P color trade dress; R 1:7 B&amp;W; S 1:10 virgin. Count once. Midtown confirms July 13, 2022, APR 228782 and UPC 72513032114501161 for P. Ratios retained from supplied edition record, not treated as total print runs. Unknown total print runs and artist social accounts are not inferred.</x:v>
      </x:c>
      <x:c r="D20" s="16" t="str">
        <x:v>https://leagueofcomicgeeks.com/comic/1485075/the-army-of-darkness-vs-reanimator-necronomicon-rising-1?variant=4812180
https://www.midtowncomics.com/p/2123981-army-of-darkness-vs-reanimator-necronomicon-rising-1-cover-p-variant-ken-haeser-cover/</x:v>
      </x:c>
      <x:c r="E20" s="15" t="str">
        <x:v>Character identification partly unresolved.</x:v>
      </x:c>
    </x:row>
    <x:row r="21" ht="72" hidden="0" customHeight="1">
      <x:c r="A21" s="15" t="str">
        <x:v>CL-SVS1-0011</x:v>
      </x:c>
      <x:c r="B21" s="15" t="str">
        <x:v>Cover artwork</x:v>
      </x:c>
      <x:c r="C21" s="15" t="str">
        <x:v>Publisher DC Connect 36 confirms Dave Johnson 1:25 cardstock and July 11, 2023; exact Superman-versus-Harley cover repeats logo, tagline, rooftop and original poses. Incentive ratio is not a total print run. Publisher DC Connect 36 confirms Dave Johnson 1:25 cardstock and July 11, 2023; exact Superman-versus-Harley cover repeats logo, tagline, rooftop and original poses. Incentive ratio is not a total print run. Unknown total print runs and artist social accounts are not inferred.</x:v>
      </x:c>
      <x:c r="D21" s="16" t="str">
        <x:v>https://leagueofcomicgeeks.com/comic/6089688/multiversity-harley-screws-up-the-dcu-5?variant=5073187
https://media.lunardistribution.com/files/dc_connect_36.pdf
https://www.midtowncomics.com/p/2217858-multiversity-harley-screws-up-the-dcu-5-cover-d-incentive-dave-johnson-card-stock-variant-cover/</x:v>
      </x:c>
      <x:c r="E21" s="15" t="str"/>
    </x:row>
    <x:row r="22" ht="120" hidden="0" customHeight="1">
      <x:c r="A22" s="15" t="str">
        <x:v>CL-SVS1-0012</x:v>
      </x:c>
      <x:c r="B22" s="15" t="str">
        <x:v>Cover artwork</x:v>
      </x:c>
      <x:c r="C22" s="15" t="str">
        <x:v>Distinct omnibus dust-jacket homage, not automatically discarded because contents are reprints. GCD credits Jim Valentino art and Jimmie Robinson colors and explicitly identifies 1976 target. Publisher Image series and GCD give January 3, 2024 comic-store release; distributor lists March 5, 2024 book-market date. No issue number applies. Other crowd identities are not imported from the contents cast. Distinct omnibus dust-jacket homage, not automatically discarded because contents are reprints. GCD credits Jim Valentino art and Jimmie Robinson colors and explicitly identifies 1976 target. Publisher Image series and GCD give January 3, 2024 comic-store release; distributor lists March 5, 2024 book-market date. No issue number applies. Other crowd identities are not imported from the contents cast. Unknown total print runs and artist social accounts are not inferred.</x:v>
      </x:c>
      <x:c r="D22" s="16" t="str">
        <x:v>https://leagueofcomicgeeks.com/comic/4925338/normalman-fortieth-anniversary-omnibus-hc
https://www.comics.org/issue/2595179/
https://imagecomics.com/comics/series/normalman
https://www.simonandschuster.com/books/normalman-40th-Anniversary-Omnibus/Jim-Valentino/Normalman/9781534326088</x:v>
      </x:c>
      <x:c r="E22" s="15" t="str">
        <x:v>Character identification partly unresolved.</x:v>
      </x:c>
    </x:row>
    <x:row r="23" ht="96" hidden="0" customHeight="1">
      <x:c r="A23" s="15" t="str">
        <x:v>CL-SVS1-0013</x:v>
      </x:c>
      <x:c r="B23" s="15" t="str">
        <x:v>Cover artwork</x:v>
      </x:c>
      <x:c r="C23" s="15" t="str">
        <x:v>Image publisher confirms Marcelo Costa cover B and April 16, 2025. Radiant Black and Rogue Sun repeat the original battle poses, beam and logo treatment. 1:25 supplied ratio retained as edition label, not total run. Individual mantle identities not assigned solely from interior cast. Image publisher confirms Marcelo Costa cover B and April 16, 2025. Radiant Black and Rogue Sun repeat the original battle poses, beam and logo treatment. 1:25 supplied ratio retained as edition label, not total run. Individual mantle identities not assigned solely from interior cast. Unknown total print runs and artist social accounts are not inferred.</x:v>
      </x:c>
      <x:c r="D23" s="16" t="str">
        <x:v>https://leagueofcomicgeeks.com/comic/6487610/rogue-sun-26?variant=2166911
https://imagecomics.com/comics/releases/rogue-sun-26</x:v>
      </x:c>
      <x:c r="E23" s="15" t="str">
        <x:v>Character identification partly unresolved.</x:v>
      </x:c>
    </x:row>
    <x:row r="24" ht="108" hidden="0" customHeight="1">
      <x:c r="A24" s="15" t="str">
        <x:v>CL-SVS1-0014</x:v>
      </x:c>
      <x:c r="B24" s="15" t="str">
        <x:v>Cover artwork</x:v>
      </x:c>
      <x:c r="C24" s="15" t="str">
        <x:v>DC publisher's second-wave cover reveal credits Rafa Sandoval and Ulises Arreola and labels the exact Superman/Spider-Man artwork; released March 25, 2026. This is the front-cover rooftop composition. Jorge Jiménez's separately announced pinup/second-print cover homages the 1976 back cover and is not included as this front-cover lineage. DC publisher's second-wave cover reveal credits Rafa Sandoval and Ulises Arreola and labels the exact Superman/Spider-Man artwork; released March 25, 2026. This is the front-cover rooftop composition. Jorge Jiménez's separately announced pinup/second-print cover homages the 1976 back cover and is not included as this front-cover lineage. Unknown total print runs and artist social accounts are not inferred.</x:v>
      </x:c>
      <x:c r="D24" s="16" t="str">
        <x:v>https://leagueofcomicgeeks.com/comic/1666180/dc-marvel-superman-spider-man-1?variant=2603935
https://www.dc.com/blog/2026-02-10/dc-reveals-second-wave-of-variant-covers-for-superman-spider-man-1
https://www.dc.com/comics/dc-marvel-superman-spider-man-2026/dc-marvel-superman-spider-man-2026-1</x:v>
      </x:c>
      <x:c r="E24" s="15" t="str"/>
    </x:row>
    <x:row r="25" ht="96" hidden="0" customHeight="1">
      <x:c r="A25" s="15" t="str">
        <x:v>CL-SVS1-0015</x:v>
      </x:c>
      <x:c r="B25" s="15" t="str">
        <x:v>Cover artwork</x:v>
      </x:c>
      <x:c r="C25" s="15" t="str">
        <x:v>Newly added. McNiven restages airborne versus perched figures with flagpole replacing treasury girder. Black-clad figure is Superman analogue Ethan Edwards, not Batman or Owl. GCD credits McNiven/Morales/Morry Hollowell and September 14, 2005 release; Heritage original-art sale independently identifies Ethan and both artists. Newly added. McNiven restages airborne versus perched figures with flagpole replacing treasury girder. Black-clad figure is Superman analogue Ethan Edwards, not Batman or Owl. GCD credits McNiven/Morales/Morry Hollowell and September 14, 2005 release; Heritage original-art sale independently identifies Ethan and both artists.</x:v>
      </x:c>
      <x:c r="D25" s="16" t="str">
        <x:v>https://www.marvel.com/comics/issue/2455/marvel_knights_spider-man_2004_18
https://www.comics.org/issue/250045/
https://comics.ha.com/itm/original-comic-art/covers/steve-mcniven-and-mark-morales-marvel-knights-spider-man-18-cover-original-art-marvel-/a/7231-95233.s</x:v>
      </x:c>
      <x:c r="E25" s="15" t="str"/>
    </x:row>
    <x:row r="26" ht="120" hidden="0" customHeight="1">
      <x:c r="A26" s="15" t="str">
        <x:v>CL-SVS1-0016</x:v>
      </x:c>
      <x:c r="B26" s="15" t="str">
        <x:v>Reference / related edition</x:v>
      </x:c>
      <x:c r="C26" s="15" t="str">
        <x:v>Newly documented edition of Alex Ross’s existing painted homage. Exact cover compared against Wizard #89: same hero painting and city/beam arrangement with treasury trade dress instead of magazine logo; group under CL-SVS 1-0001 and count the artwork once. Artist store explicitly calls it a tribute; Midtown confirms January 7, 2026. Facsimile interiors do not make the Ross painting original 1976 art. Newly documented edition of Alex Ross’s existing painted homage. Exact cover compared against Wizard #89: same hero painting and city/beam arrangement with treasury trade dress instead of magazine logo; group under CL-SVS 1-0001 and count the artwork once. Artist store explicitly calls it a tribute; Midtown confirms January 7, 2026. Facsimile interiors do not make the Ross painting original 1976 art.</x:v>
      </x:c>
      <x:c r="D26" s="16" t="str">
        <x:v>https://www.alexrossart.com/products/superman-vs-spider-man-treasury-50th-anniversary-cvr-b-signed
https://www.midtowncomics.com/product/2502616
https://13thdimension.com/whoa-superman-vs-spider-man-treasury-facsimile-to-get-alex-ross-variant/</x:v>
      </x:c>
      <x:c r="E26" s="15" t="str"/>
    </x:row>
    <x:row r="27" ht="144" hidden="0" customHeight="1">
      <x:c r="A27" s="15" t="str">
        <x:v>CL-SVS1-0017</x:v>
      </x:c>
      <x:c r="B27" s="15" t="str">
        <x:v>Cover artwork</x:v>
      </x:c>
      <x:c r="C27" s="15" t="str">
        <x:v>New addition: Campana/Rubinstein/Sotomayor restage the diagonal elevated confrontation over Empire State Building steelwork, with the Blue Flame and Golden Age antagonists replacing original heroes. Comic Collector Live indexes this exact cover under Superman vs the Amazing Spider-Man 1 homage. Distinct from Vault Comics The Blue Flame. Partial because release chronology conflicts: GCD and Comic Vine index December 2021, while creator Michael Finn’s BackerKit update announces Blue Flame #1 and #2 crowdfunding launch April 19, 2022. Indexed year 2021 is a bibliographic cover year, not a confirmed street date. GCD notes credits-page colorist Chris Ivy conflicts with the SOTO signature, attributing Chris Sotomayor; retained with qualification. The publisher confirms a story with Blue Flame, the Bat, the Vulture, Rocket Man and Rocket Girl, but only Blue Flame is assigned confidently from the exact art; other figures remain flagged for review. Native exact CCL 608×911 file, no upscaling.</x:v>
      </x:c>
      <x:c r="D27" s="16" t="str">
        <x:v>https://www.comics.org/issue/2440130/
https://the-liberty-brigade-graphic-novel-100-pages-of-act.backerkit.com/hosted_preorders/project_updates?page=3
https://www.comiccollectorlive.com/storyarc/tag-homage-cover--superman-vs-the-amazing-spider-man-1/page-1/46703082-0b1e-4980-9ea2-fcee9bbd72ec
https://comicvine.gamespot.com/the-blue-flame-2-beholdthe-future-ryan-steele/4000-1005786/</x:v>
      </x:c>
      <x:c r="E27" s="15" t="str">
        <x:v>Character identification partly unresolved.</x:v>
      </x:c>
    </x:row>
    <x:row r="28" ht="24" hidden="0" customHeight="1">
      <x:c r="A28" s="15" t="str">
        <x:v>DC/Marvel Superman/Spider-Man #1 Jorge Jiménez back-cover pinup / second-print cover</x:v>
      </x:c>
      <x:c r="B28" s="15" t="str">
        <x:v>Not added</x:v>
      </x:c>
      <x:c r="C28" s="15" t="str">
        <x:v>Different target: 1976 back cover pinup, not front-cover rooftop faceoff. Already released May 27, 2026; not upcoming.</x:v>
      </x:c>
      <x:c r="D28" s="16" t="str">
        <x:v>https://www.dc.com/blog/2026-02-10/dc-reveals-second-wave-of-variant-covers-for-superman-spider-man-1</x:v>
      </x:c>
      <x:c r="E28" s="15" t="str"/>
    </x:row>
    <x:row r="29" ht="24" hidden="0" customHeight="1">
      <x:c r="A29" s="15" t="str">
        <x:v>Marvel/DC Spider-Man/Superman #1 David Marquez / Sanford Greene / Camuncoli variants</x:v>
      </x:c>
      <x:c r="B29" s="15" t="str">
        <x:v>Not added</x:v>
      </x:c>
      <x:c r="C29" s="15" t="str">
        <x:v>Targets Power Man and Iron Fist50, Infinity Gauntlet1 and Civil War1 respectively; April22,2026 already past.</x:v>
      </x:c>
      <x:c r="D29" s="16" t="str">
        <x:v>https://www.universomarvel.com/mas-portadas-y-primeras-paginas-interiores-del-especial-de-spiderman-y-superman/</x:v>
      </x:c>
      <x:c r="E29" s="15" t="str"/>
    </x:row>
    <x:row r="30" ht="24" hidden="0" customHeight="1">
      <x:c r="A30" s="15" t="str">
        <x:v>Superman et Batman #149 (Interpresse,1980)</x:v>
      </x:c>
      <x:c r="B30" s="15" t="str">
        <x:v>Not added</x:v>
      </x:c>
      <x:c r="C30" s="15" t="str">
        <x:v>PDF suggests a French swipe, but exact image/artist metadata unverified; retained as follow-up rather than counting a foreign reprint automatically.</x:v>
      </x:c>
      <x:c r="D30" s="16" t="str">
        <x:v>https://leagueofcomicgeeks.com/comic/7914362/superman-et-batman-149</x:v>
      </x:c>
      <x:c r="E30" s="15" t="str"/>
    </x:row>
    <x:row r="31" ht="36" hidden="0" customHeight="1">
      <x:c r="A31" s="15" t="str">
        <x:v>Astonishing Spider-Man UK #18</x:v>
      </x:c>
      <x:c r="B31" s="15" t="str">
        <x:v>Not added</x:v>
      </x:c>
      <x:c r="C31" s="15" t="str">
        <x:v>Collector index points to Marvel Knights18 artwork reuse; exact edition not verified sufficiently for separate row, no separate artwork count.</x:v>
      </x:c>
      <x:c r="D31" s="16" t="str">
        <x:v>https://www.comiccollectorlive.com/storyarc/tag-homage-cover--superman-vs-the-amazing-spider-man-1/page-1/46703082-0b1e-4980-9ea2-fcee9bbd72ec</x:v>
      </x:c>
      <x:c r="E31" s="15" t="str"/>
    </x:row>
    <x:row r="32" ht="60" hidden="0" customHeight="1">
      <x:c r="A32" s="15" t="str">
        <x:v>Upcoming review</x:v>
      </x:c>
      <x:c r="B32" s="15" t="str">
        <x:v>Reviewed 2026-10-20</x:v>
      </x:c>
      <x:c r="C32" s="15" t="str">
        <x:v>As of October 20, 2026, no future-dated homage specifically targeting the front cover of Superman vs. the Amazing Spider-Man (1976) was confirmed. January 7,2026 Ross treasury edition and March25,2026 Sandoval crossover are published, despite old preorder language. The Ross treasury cover reuses the earlier Wizard painting and is grouped rather than counted twice.</x:v>
      </x:c>
      <x:c r="D32" s="16" t="str"/>
      <x:c r="E32" s="15" t="str"/>
    </x:row>
  </x:sheetData>
  <x:hyperlinks>
    <x:hyperlink xmlns:r="http://schemas.openxmlformats.org/officeDocument/2006/relationships" ref="D2" r:id="Rb33da5eaf1b04ab4"/>
    <x:hyperlink xmlns:r="http://schemas.openxmlformats.org/officeDocument/2006/relationships" ref="D3" r:id="R1f1bf8e8988445cf"/>
    <x:hyperlink xmlns:r="http://schemas.openxmlformats.org/officeDocument/2006/relationships" ref="D4" r:id="Re2259566810c4058"/>
    <x:hyperlink xmlns:r="http://schemas.openxmlformats.org/officeDocument/2006/relationships" ref="D5" r:id="R16857132e6924648"/>
    <x:hyperlink xmlns:r="http://schemas.openxmlformats.org/officeDocument/2006/relationships" ref="D6" r:id="R66cffc8caee3411a"/>
    <x:hyperlink xmlns:r="http://schemas.openxmlformats.org/officeDocument/2006/relationships" ref="D7" r:id="R39e0b03a0b404dbb"/>
    <x:hyperlink xmlns:r="http://schemas.openxmlformats.org/officeDocument/2006/relationships" ref="D8" r:id="Rbb454602df5b43e6"/>
    <x:hyperlink xmlns:r="http://schemas.openxmlformats.org/officeDocument/2006/relationships" ref="D9" r:id="Rcdfcf12582e44e2f"/>
    <x:hyperlink xmlns:r="http://schemas.openxmlformats.org/officeDocument/2006/relationships" ref="D10" r:id="Rd1d4fb41a33a4908"/>
    <x:hyperlink xmlns:r="http://schemas.openxmlformats.org/officeDocument/2006/relationships" ref="D11" r:id="R20c8549b8e2b4df6"/>
    <x:hyperlink xmlns:r="http://schemas.openxmlformats.org/officeDocument/2006/relationships" ref="D12" r:id="R6359da6f52c7453b"/>
    <x:hyperlink xmlns:r="http://schemas.openxmlformats.org/officeDocument/2006/relationships" ref="D13" r:id="R9d0771ee5cd14c5d"/>
    <x:hyperlink xmlns:r="http://schemas.openxmlformats.org/officeDocument/2006/relationships" ref="D14" r:id="Ra07f927edd1e45c4"/>
    <x:hyperlink xmlns:r="http://schemas.openxmlformats.org/officeDocument/2006/relationships" ref="D15" r:id="Ref1ec72a71f746a6"/>
    <x:hyperlink xmlns:r="http://schemas.openxmlformats.org/officeDocument/2006/relationships" ref="D16" r:id="R449f03cb75884b78"/>
    <x:hyperlink xmlns:r="http://schemas.openxmlformats.org/officeDocument/2006/relationships" ref="D17" r:id="R034e924d0f374231"/>
    <x:hyperlink xmlns:r="http://schemas.openxmlformats.org/officeDocument/2006/relationships" ref="D18" r:id="Rdff886839bb34a37"/>
    <x:hyperlink xmlns:r="http://schemas.openxmlformats.org/officeDocument/2006/relationships" ref="D19" r:id="Rf5c9010c70d04aea"/>
    <x:hyperlink xmlns:r="http://schemas.openxmlformats.org/officeDocument/2006/relationships" ref="D20" r:id="R7efedc4fbbb945bf"/>
    <x:hyperlink xmlns:r="http://schemas.openxmlformats.org/officeDocument/2006/relationships" ref="D21" r:id="R16a2fd67e9a24878"/>
    <x:hyperlink xmlns:r="http://schemas.openxmlformats.org/officeDocument/2006/relationships" ref="D22" r:id="R010690dd8bac49f7"/>
    <x:hyperlink xmlns:r="http://schemas.openxmlformats.org/officeDocument/2006/relationships" ref="D23" r:id="R525be883f4a642fc"/>
    <x:hyperlink xmlns:r="http://schemas.openxmlformats.org/officeDocument/2006/relationships" ref="D24" r:id="R2addd301279c431a"/>
    <x:hyperlink xmlns:r="http://schemas.openxmlformats.org/officeDocument/2006/relationships" ref="D25" r:id="R704567f24da44a42"/>
    <x:hyperlink xmlns:r="http://schemas.openxmlformats.org/officeDocument/2006/relationships" ref="D26" r:id="R8c1d7ca416ee4549"/>
    <x:hyperlink xmlns:r="http://schemas.openxmlformats.org/officeDocument/2006/relationships" ref="D27" r:id="Rdc7368f2fc144ec1"/>
    <x:hyperlink xmlns:r="http://schemas.openxmlformats.org/officeDocument/2006/relationships" ref="D28" r:id="Rf992842d508c4c38"/>
    <x:hyperlink xmlns:r="http://schemas.openxmlformats.org/officeDocument/2006/relationships" ref="D29" r:id="Raccc4fcc6b9546cd"/>
    <x:hyperlink xmlns:r="http://schemas.openxmlformats.org/officeDocument/2006/relationships" ref="D30" r:id="R8dd9694bcc5842a5"/>
    <x:hyperlink xmlns:r="http://schemas.openxmlformats.org/officeDocument/2006/relationships" ref="D31" r:id="R3f395649be1a43b3"/>
    <x:hyperlink xmlns:r="http://schemas.openxmlformats.org/officeDocument/2006/relationships" ref="D32" r:id="R04df293a738843f4"/>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81</x:v>
      </x:c>
      <x:c r="B1" s="8" t="s">
        <x:v>82</x:v>
      </x:c>
    </x:row>
    <x:row r="2" ht="15" hidden="0" customHeight="1">
      <x:c r="A2" s="10" t="s">
        <x:v>0</x:v>
      </x:c>
      <x:c r="B2" s="15" t="str">
        <x:v>Stable row ID, CL-SVS1-NNNN.</x:v>
      </x:c>
    </x:row>
    <x:row r="3" ht="15" hidden="0">
      <x:c r="A3" s="10" t="s">
        <x:v>1</x:v>
      </x:c>
      <x:c r="B3" s="2" t="s">
        <x:v>83</x:v>
      </x:c>
    </x:row>
    <x:row r="4" ht="15" hidden="0">
      <x:c r="A4" s="10" t="s">
        <x:v>2</x:v>
      </x:c>
      <x:c r="B4" s="2" t="s">
        <x:v>84</x:v>
      </x:c>
    </x:row>
    <x:row r="5" ht="15" hidden="0">
      <x:c r="A5" s="10" t="s">
        <x:v>3</x:v>
      </x:c>
      <x:c r="B5" s="2" t="s">
        <x:v>85</x:v>
      </x:c>
    </x:row>
    <x:row r="6" ht="15" hidden="0">
      <x:c r="A6" s="10" t="s">
        <x:v>4</x:v>
      </x:c>
      <x:c r="B6" s="2" t="s">
        <x:v>86</x:v>
      </x:c>
    </x:row>
    <x:row r="7" ht="15" hidden="0">
      <x:c r="A7" s="10" t="s">
        <x:v>5</x:v>
      </x:c>
      <x:c r="B7" s="2" t="s">
        <x:v>87</x:v>
      </x:c>
    </x:row>
    <x:row r="8" ht="15" hidden="0">
      <x:c r="A8" s="10" t="s">
        <x:v>6</x:v>
      </x:c>
      <x:c r="B8" s="2" t="s">
        <x:v>88</x:v>
      </x:c>
    </x:row>
    <x:row r="9" ht="23.850000381469727" hidden="0">
      <x:c r="A9" s="10" t="s">
        <x:v>7</x:v>
      </x:c>
      <x:c r="B9" s="2" t="s">
        <x:v>89</x:v>
      </x:c>
    </x:row>
    <x:row r="10" ht="15" hidden="0">
      <x:c r="A10" s="10" t="s">
        <x:v>8</x:v>
      </x:c>
      <x:c r="B10" s="2" t="s">
        <x:v>90</x:v>
      </x:c>
    </x:row>
    <x:row r="11" ht="15" hidden="0">
      <x:c r="A11" s="10" t="s">
        <x:v>9</x:v>
      </x:c>
      <x:c r="B11" s="2" t="s">
        <x:v>91</x:v>
      </x:c>
    </x:row>
    <x:row r="12" ht="15" hidden="0">
      <x:c r="A12" s="10" t="s">
        <x:v>10</x:v>
      </x:c>
      <x:c r="B12" s="2" t="s">
        <x:v>92</x:v>
      </x:c>
    </x:row>
    <x:row r="13" ht="15" hidden="0">
      <x:c r="A13" s="10" t="s">
        <x:v>11</x:v>
      </x:c>
      <x:c r="B13" s="2" t="s">
        <x:v>93</x:v>
      </x:c>
    </x:row>
    <x:row r="14" ht="15" hidden="0">
      <x:c r="A14" s="10" t="s">
        <x:v>12</x:v>
      </x:c>
      <x:c r="B14" s="2" t="s">
        <x:v>94</x:v>
      </x:c>
    </x:row>
    <x:row r="15" ht="15" hidden="0">
      <x:c r="A15" s="10" t="s">
        <x:v>13</x:v>
      </x:c>
      <x:c r="B15" s="2" t="s">
        <x:v>95</x:v>
      </x:c>
    </x:row>
    <x:row r="16" ht="15" hidden="0">
      <x:c r="A16" s="10" t="s">
        <x:v>14</x:v>
      </x:c>
      <x:c r="B16" s="2" t="s">
        <x:v>96</x:v>
      </x:c>
    </x:row>
    <x:row r="17" ht="15" hidden="0" customHeight="1">
      <x:c r="A17" s="10" t="s">
        <x:v>15</x:v>
      </x:c>
      <x:c r="B17" s="15" t="str">
        <x:v>Evidence tying the cover to Superman vs. the Amazing Spider-Man #1. Reused artwork and indirect references are identified explicitly.</x:v>
      </x:c>
    </x:row>
    <x:row r="18" ht="15" hidden="0">
      <x:c r="A18" s="10" t="s">
        <x:v>16</x:v>
      </x:c>
      <x:c r="B18" s="2" t="s">
        <x:v>97</x:v>
      </x:c>
    </x:row>
    <x:row r="19" ht="24" hidden="0" customHeight="1">
      <x:c r="A19" s="10" t="s">
        <x:v>17</x:v>
      </x:c>
      <x:c r="B19" s="15" t="str">
        <x:v>Verified = exact cover and target supported by reviewed edition-specific sources. Partial = remaining attribution, edition or target uncertainty. Visual resemblance alone does not establish creator confirmation.</x:v>
      </x:c>
    </x:row>
    <x:row r="20" ht="15" hidden="0">
      <x:c r="A20" s="10" t="s">
        <x:v>18</x:v>
      </x:c>
      <x:c r="B20" s="2" t="s">
        <x:v>98</x:v>
      </x:c>
    </x:row>
    <x:row r="21" ht="15" hidden="0">
      <x:c r="A21" s="10" t="s">
        <x:v>19</x:v>
      </x:c>
      <x:c r="B21" s="2" t="s">
        <x:v>99</x:v>
      </x:c>
    </x:row>
    <x:row r="22" ht="15" hidden="0" customHeight="1">
      <x:c r="A22" s="10" t="s">
        <x:v>20</x:v>
      </x:c>
      <x:c r="B22" s="15" t="str">
        <x:v>Best available exact-edition image. Native scan limitations are recorded in Collector Notes.</x:v>
      </x:c>
    </x:row>
    <x:row r="23" ht="15" hidden="0" customHeight="1">
      <x:c r="A23" s="10" t="s">
        <x:v>21</x:v>
      </x:c>
      <x:c r="B23" s="15" t="str">
        <x:v>Verified artist account when documented; otherwise explicitly unknown.</x:v>
      </x:c>
    </x:row>
    <x:row r="24" ht="15" hidden="0">
      <x:c r="A24" s="10" t="s">
        <x:v>22</x:v>
      </x:c>
      <x:c r="B24" s="2" t="s">
        <x:v>100</x:v>
      </x:c>
    </x:row>
    <x:row r="25" ht="15" hidden="0">
      <x:c r="A25" s="10" t="s">
        <x:v>23</x:v>
      </x:c>
      <x:c r="B25" s="2" t="s">
        <x:v>101</x:v>
      </x:c>
    </x:row>
  </x:sheetData>
  <x:pageMargins left="0.7" right="0.7" top="0.75" bottom="0.75" header="0.3" footer="0.3"/>
</x:worksheet>
</file>