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f7fa770d0426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hboard" sheetId="1" r:id="Rac61ef4aa2bf4d24"/>
    <sheet name="Catalog" sheetId="2" r:id="Raab86578dc794950"/>
    <sheet name="galko Source List" sheetId="3" r:id="R658c1ad4468041b6"/>
    <sheet name="Research Log" sheetId="4" r:id="R6cb205780d32474d"/>
    <sheet name="Data Dictionary" sheetId="5" r:id="R9414723cab364cd5"/>
  </sheets>
  <definedNames>
    <definedName name="_xlnm._FilterDatabase" localSheetId="1" hidden="1">'Catalog'!$A$1:$AF$28</definedName>
  </definedNames>
</workbook>
</file>

<file path=xl/sharedStrings.xml><?xml version="1.0" encoding="utf-8"?>
<x:sst xmlns:x="http://schemas.openxmlformats.org/spreadsheetml/2006/main">
  <x:si>
    <x:t xml:space="preserve">Superman #75 Homage Catalog</x:t>
  </x:si>
  <x:si>
    <x:t xml:space="preserve">Metric</x:t>
  </x:si>
  <x:si>
    <x:t xml:space="preserve">Value</x:t>
  </x:si>
  <x:si>
    <x:t xml:space="preserve">Total records</x:t>
  </x:si>
  <x:si>
    <x:t xml:space="preserve">Verified</x:t>
  </x:si>
  <x:si>
    <x:t xml:space="preserve">Partial</x:t>
  </x:si>
  <x:si>
    <x:t xml:space="preserve">Needs Review</x:t>
  </x:si>
  <x:si>
    <x:t xml:space="preserve">Website visible</x:t>
  </x:si>
  <x:si>
    <x:t xml:space="preserve">Hidden research records</x:t>
  </x:si>
  <x:si>
    <x:t xml:space="preserve">Published</x:t>
  </x:si>
  <x:si>
    <x:t xml:space="preserve">Solicited / Upcoming</x:t>
  </x:si>
  <x:si>
    <x:t xml:space="preserve">Direct homages</x:t>
  </x:si>
  <x:si>
    <x:t xml:space="preserve">Parody / character-swap homages</x:t>
  </x:si>
  <x:si>
    <x:t xml:space="preserve">Retailer exclusives</x:t>
  </x:si>
  <x:si>
    <x:t xml:space="preserve">New deep-search records (Oct 2026)</x:t>
  </x:si>
  <x:si>
    <x:t xml:space="preserve">% Verified</x:t>
  </x:si>
  <x:si>
    <x:t xml:space="preserve">Catalog ID</x:t>
  </x:si>
  <x:si>
    <x:t xml:space="preserve">Title</x:t>
  </x:si>
  <x:si>
    <x:t xml:space="preserve">Issue</x:t>
  </x:si>
  <x:si>
    <x:t xml:space="preserve">Year</x:t>
  </x:si>
  <x:si>
    <x:t xml:space="preserve">Publisher</x:t>
  </x:si>
  <x:si>
    <x:t xml:space="preserve">Cover Artist</x:t>
  </x:si>
  <x:si>
    <x:t xml:space="preserve">Variant/Edition</x:t>
  </x:si>
  <x:si>
    <x:t xml:space="preserve">Homage Target</x:t>
  </x:si>
  <x:si>
    <x:t xml:space="preserve">Homage Type</x:t>
  </x:si>
  <x:si>
    <x:t xml:space="preserve">Subject/Character</x:t>
  </x:si>
  <x:si>
    <x:t xml:space="preserve">Exclusive/Retailer</x:t>
  </x:si>
  <x:si>
    <x:t xml:space="preserve">Convention/Event</x:t>
  </x:si>
  <x:si>
    <x:t xml:space="preserve">Print Run/Ratio</x:t>
  </x:si>
  <x:si>
    <x:t xml:space="preserve">Format/Finish</x:t>
  </x:si>
  <x:si>
    <x:t xml:space="preserve">Country/Language</x:t>
  </x:si>
  <x:si>
    <x:t xml:space="preserve">Release Date</x:t>
  </x:si>
  <x:si>
    <x:t xml:space="preserve">Ownership</x:t>
  </x:si>
  <x:si>
    <x:t xml:space="preserve">Ownership Evidence</x:t>
  </x:si>
  <x:si>
    <x:t xml:space="preserve">Website Visibility</x:t>
  </x:si>
  <x:si>
    <x:t xml:space="preserve">Website Slug</x:t>
  </x:si>
  <x:si>
    <x:t xml:space="preserve">Website Title</x:t>
  </x:si>
  <x:si>
    <x:t xml:space="preserve">Short Description</x:t>
  </x:si>
  <x:si>
    <x:t xml:space="preserve">Lineage/Reference Notes</x:t>
  </x:si>
  <x:si>
    <x:t xml:space="preserve">Collector Notes</x:t>
  </x:si>
  <x:si>
    <x:t xml:space="preserve">Verification Status</x:t>
  </x:si>
  <x:si>
    <x:t xml:space="preserve">Primary Source URL</x:t>
  </x:si>
  <x:si>
    <x:t xml:space="preserve">Secondary Source URL</x:t>
  </x:si>
  <x:si>
    <x:t xml:space="preserve">Cover Image Source URL</x:t>
  </x:si>
  <x:si>
    <x:t xml:space="preserve">Image Filename</x:t>
  </x:si>
  <x:si>
    <x:t xml:space="preserve">Artist Instagram</x:t>
  </x:si>
  <x:si>
    <x:t xml:space="preserve">Publication Status</x:t>
  </x:si>
  <x:si>
    <x:t xml:space="preserve">Research Added</x:t>
  </x:si>
  <x:si>
    <x:t xml:space="preserve">#</x:t>
  </x:si>
  <x:si>
    <x:t xml:space="preserve">galko card (as listed)</x:t>
  </x:si>
  <x:si>
    <x:t xml:space="preserve">LCG release date</x:t>
  </x:si>
  <x:si>
    <x:t xml:space="preserve">LCG URL</x:t>
  </x:si>
  <x:si>
    <x:t xml:space="preserve">Disposition in this catalog</x:t>
  </x:si>
  <x:si>
    <x:t xml:space="preserve">Superman #75</x:t>
  </x:si>
  <x:si>
    <x:t xml:space="preserve">1992-11-19</x:t>
  </x:si>
  <x:si>
    <x:t xml:space="preserve">https://leagueofcomicgeeks.com/comic/1211384/superman-75</x:t>
  </x:si>
  <x:si>
    <x:t xml:space="preserve">Excluded – original</x:t>
  </x:si>
  <x:si>
    <x:t xml:space="preserve">Lethargic Comics Weakly #12</x:t>
  </x:si>
  <x:si>
    <x:t xml:space="preserve">1993-01-01</x:t>
  </x:si>
  <x:si>
    <x:t xml:space="preserve">https://leagueofcomicgeeks.com/comic/6563084/lethargic-comics-weakly-12</x:t>
  </x:si>
  <x:si>
    <x:t xml:space="preserve">CL-SUP75-0001</x:t>
  </x:si>
  <x:si>
    <x:t xml:space="preserve">Superman #75 2nd Printing</x:t>
  </x:si>
  <x:si>
    <x:t xml:space="preserve">1993-01-06</x:t>
  </x:si>
  <x:si>
    <x:t xml:space="preserve">https://leagueofcomicgeeks.com/comic/1211384/superman-75?variant=6588238</x:t>
  </x:si>
  <x:si>
    <x:t xml:space="preserve">Excluded – later printing</x:t>
  </x:si>
  <x:si>
    <x:t xml:space="preserve">Superman #75 3rd Printing</x:t>
  </x:si>
  <x:si>
    <x:t xml:space="preserve">https://leagueofcomicgeeks.com/comic/1211384/superman-75?variant=9858879</x:t>
  </x:si>
  <x:si>
    <x:t xml:space="preserve">Superman #75 4th Printing</x:t>
  </x:si>
  <x:si>
    <x:t xml:space="preserve">https://leagueofcomicgeeks.com/comic/1211384/superman-75?variant=5480646</x:t>
  </x:si>
  <x:si>
    <x:t xml:space="preserve">Captain America #451</x:t>
  </x:si>
  <x:si>
    <x:t xml:space="preserve">1996-03-07</x:t>
  </x:si>
  <x:si>
    <x:t xml:space="preserve">https://leagueofcomicgeeks.com/comic/3206706/captain-america-451</x:t>
  </x:si>
  <x:si>
    <x:t xml:space="preserve">CL-SUP75-0002</x:t>
  </x:si>
  <x:si>
    <x:t xml:space="preserve">Punisher #17</x:t>
  </x:si>
  <x:si>
    <x:t xml:space="preserve">1997-01-15</x:t>
  </x:si>
  <x:si>
    <x:t xml:space="preserve">https://leagueofcomicgeeks.com/comic/6818373/punisher-17</x:t>
  </x:si>
  <x:si>
    <x:t xml:space="preserve">CL-SUP75-0003</x:t>
  </x:si>
  <x:si>
    <x:t xml:space="preserve">Superman: The Man of Steel #75</x:t>
  </x:si>
  <x:si>
    <x:t xml:space="preserve">1997-11-05</x:t>
  </x:si>
  <x:si>
    <x:t xml:space="preserve">https://leagueofcomicgeeks.com/comic/7127411/superman-the-man-of-steel-75</x:t>
  </x:si>
  <x:si>
    <x:t xml:space="preserve">CL-SUP75-0004</x:t>
  </x:si>
  <x:si>
    <x:t xml:space="preserve">Superman: The Man of Steel #75 Newsstand</x:t>
  </x:si>
  <x:si>
    <x:t xml:space="preserve">https://leagueofcomicgeeks.com/comic/7127411/superman-the-man-of-steel-75?variant=2256357</x:t>
  </x:si>
  <x:si>
    <x:t xml:space="preserve">Consolidated into CL-SUP75-0004</x:t>
  </x:si>
  <x:si>
    <x:t xml:space="preserve">Deadpool #62</x:t>
  </x:si>
  <x:si>
    <x:t xml:space="preserve">2002-01-16</x:t>
  </x:si>
  <x:si>
    <x:t xml:space="preserve">https://leagueofcomicgeeks.com/comic/3248218/deadpool-62</x:t>
  </x:si>
  <x:si>
    <x:t xml:space="preserve">CL-SUP75-0005</x:t>
  </x:si>
  <x:si>
    <x:t xml:space="preserve">Abyss #1</x:t>
  </x:si>
  <x:si>
    <x:t xml:space="preserve">2007-10-17</x:t>
  </x:si>
  <x:si>
    <x:t xml:space="preserve">https://leagueofcomicgeeks.com/comic/2998504/abyss-1</x:t>
  </x:si>
  <x:si>
    <x:t xml:space="preserve">CL-SUP75-0006</x:t>
  </x:si>
  <x:si>
    <x:t xml:space="preserve">The Cape #1 1:25 Gabriel Rodríguez Variant</x:t>
  </x:si>
  <x:si>
    <x:t xml:space="preserve">2011-02-02</x:t>
  </x:si>
  <x:si>
    <x:t xml:space="preserve">https://leagueofcomicgeeks.com/comic/6452360/the-cape-1?variant=9148695</x:t>
  </x:si>
  <x:si>
    <x:t xml:space="preserve">CL-SUP75-0007</x:t>
  </x:si>
  <x:si>
    <x:t xml:space="preserve">Action Comics #901 Dan Jurgens Variant</x:t>
  </x:si>
  <x:si>
    <x:t xml:space="preserve">2011-05-25</x:t>
  </x:si>
  <x:si>
    <x:t xml:space="preserve">https://leagueofcomicgeeks.com/comic/2550653/action-comics-901?variant=3719193</x:t>
  </x:si>
  <x:si>
    <x:t xml:space="preserve">CL-SUP75-0008</x:t>
  </x:si>
  <x:si>
    <x:t xml:space="preserve">Joe Hill's Terrifyingly Tragic Treasury Edition</x:t>
  </x:si>
  <x:si>
    <x:t xml:space="preserve">2013-04-24</x:t>
  </x:si>
  <x:si>
    <x:t xml:space="preserve">https://leagueofcomicgeeks.com/comic/6595544/joe-hills-terrifyingly-tragic-treasury-edition</x:t>
  </x:si>
  <x:si>
    <x:t xml:space="preserve">CL-SUP75-0009</x:t>
  </x:si>
  <x:si>
    <x:t xml:space="preserve">DC Comics Graphic Novel Collection Vol. 16: The Death of Superman HC (Eaglemoss)</x:t>
  </x:si>
  <x:si>
    <x:t xml:space="preserve">2016-03-17</x:t>
  </x:si>
  <x:si>
    <x:t xml:space="preserve">https://leagueofcomicgeeks.com/comic/1309675/dc-comics-graphic-novel-collection-vol-16-superman-the-death-of-superman-hc</x:t>
  </x:si>
  <x:si>
    <x:t xml:space="preserve">CL-SUP75-0010 (Needs Review)</x:t>
  </x:si>
  <x:si>
    <x:t xml:space="preserve">Deathstroke #7 Shane Davis Variant</x:t>
  </x:si>
  <x:si>
    <x:t xml:space="preserve">2016-11-23</x:t>
  </x:si>
  <x:si>
    <x:t xml:space="preserve">https://leagueofcomicgeeks.com/comic/6119292/deathstroke-7?variant=7318526</x:t>
  </x:si>
  <x:si>
    <x:t xml:space="preserve">CL-SUP75-0011</x:t>
  </x:si>
  <x:si>
    <x:t xml:space="preserve">Ash vs. The Army of Darkness #0 Cover D 1:30 Qualano Sneak Peek Variant</x:t>
  </x:si>
  <x:si>
    <x:t xml:space="preserve">2017-06-07</x:t>
  </x:si>
  <x:si>
    <x:t xml:space="preserve">https://leagueofcomicgeeks.com/comic/7915355/ash-vs-the-army-of-darkness-0?variant=7159770</x:t>
  </x:si>
  <x:si>
    <x:t xml:space="preserve">CL-SUP75-0012</x:t>
  </x:si>
  <x:si>
    <x:t xml:space="preserve">Ash vs. The Army of Darkness #1 Cover D Qualano Variant</x:t>
  </x:si>
  <x:si>
    <x:t xml:space="preserve">2017-07-05</x:t>
  </x:si>
  <x:si>
    <x:t xml:space="preserve">https://leagueofcomicgeeks.com/comic/9020193/ash-vs-the-army-of-darkness-1?variant=4471851</x:t>
  </x:si>
  <x:si>
    <x:t xml:space="preserve">CL-SUP75-0013</x:t>
  </x:si>
  <x:si>
    <x:t xml:space="preserve">Ash vs. The Army of Darkness #1 Cover H 1:40 Qualano B&amp;W</x:t>
  </x:si>
  <x:si>
    <x:t xml:space="preserve">https://leagueofcomicgeeks.com/comic/9020193/ash-vs-the-army-of-darkness-1?variant=9625738</x:t>
  </x:si>
  <x:si>
    <x:t xml:space="preserve">Consolidated into CL-SUP75-0013</x:t>
  </x:si>
  <x:si>
    <x:t xml:space="preserve">Black Hammer #13 Jeff Lemire Variant</x:t>
  </x:si>
  <x:si>
    <x:t xml:space="preserve">2017-09-20</x:t>
  </x:si>
  <x:si>
    <x:t xml:space="preserve">https://leagueofcomicgeeks.com/comic/1941563/black-hammer-13?variant=3023593</x:t>
  </x:si>
  <x:si>
    <x:t xml:space="preserve">CL-SUP75-0014</x:t>
  </x:si>
  <x:si>
    <x:t xml:space="preserve">Hal Jordan and the Green Lantern Corps #37 Barry Kitson Variant</x:t>
  </x:si>
  <x:si>
    <x:t xml:space="preserve">2018-01-24</x:t>
  </x:si>
  <x:si>
    <x:t xml:space="preserve">https://leagueofcomicgeeks.com/comic/1832454/hal-jordan-and-the-green-lantern-corps-37?variant=6680484</x:t>
  </x:si>
  <x:si>
    <x:t xml:space="preserve">CL-SUP75-0015</x:t>
  </x:si>
  <x:si>
    <x:t xml:space="preserve">Trump's Titans vs. the End #1 Cover C Cape On A Stick</x:t>
  </x:si>
  <x:si>
    <x:t xml:space="preserve">2019-02-06</x:t>
  </x:si>
  <x:si>
    <x:t xml:space="preserve">https://leagueofcomicgeeks.com/comic/5353194/trumps-titans-vs-the-end-1?variant=2535193</x:t>
  </x:si>
  <x:si>
    <x:t xml:space="preserve">CL-SUP75-0016</x:t>
  </x:si>
  <x:si>
    <x:t xml:space="preserve">Superman: The Death and Return of Superman Omnibus HC</x:t>
  </x:si>
  <x:si>
    <x:t xml:space="preserve">2019-04-10</x:t>
  </x:si>
  <x:si>
    <x:t xml:space="preserve">https://leagueofcomicgeeks.com/comic/4940893/superman-the-death-and-return-of-superman-omnibus-hc</x:t>
  </x:si>
  <x:si>
    <x:t xml:space="preserve">CL-SUP75-0017 (Needs Review)</x:t>
  </x:si>
  <x:si>
    <x:t xml:space="preserve">DCeased #1 Midtown Comics InHyuk Lee Connecting Variant</x:t>
  </x:si>
  <x:si>
    <x:t xml:space="preserve">2019-05-01</x:t>
  </x:si>
  <x:si>
    <x:t xml:space="preserve">https://leagueofcomicgeeks.com/comic/2343454/dceased-1?variant=2604971</x:t>
  </x:si>
  <x:si>
    <x:t xml:space="preserve">CL-SUP75-0018</x:t>
  </x:si>
  <x:si>
    <x:t xml:space="preserve">DCeased #1 Midtown InHyuk Lee Connecting Virgin</x:t>
  </x:si>
  <x:si>
    <x:t xml:space="preserve">https://leagueofcomicgeeks.com/comic/2343454/dceased-1?variant=4262814</x:t>
  </x:si>
  <x:si>
    <x:t xml:space="preserve">Consolidated into CL-SUP75-0018</x:t>
  </x:si>
  <x:si>
    <x:t xml:space="preserve">DCeased #1 Midtown InHyuk Lee Omega Connecting</x:t>
  </x:si>
  <x:si>
    <x:t xml:space="preserve">https://leagueofcomicgeeks.com/comic/2343454/dceased-1?variant=9066762</x:t>
  </x:si>
  <x:si>
    <x:t xml:space="preserve">TMNT: The Last Ronin #3</x:t>
  </x:si>
  <x:si>
    <x:t xml:space="preserve">2021-05-26</x:t>
  </x:si>
  <x:si>
    <x:t xml:space="preserve">https://leagueofcomicgeeks.com/comic/2151727/teenage-mutant-ninja-turtles-the-last-ronin-3</x:t>
  </x:si>
  <x:si>
    <x:t xml:space="preserve">CL-SUP75-0019</x:t>
  </x:si>
  <x:si>
    <x:t xml:space="preserve">TMNT: The Last Ronin #3 Kevin Eastman Fan Club Variant</x:t>
  </x:si>
  <x:si>
    <x:t xml:space="preserve">https://leagueofcomicgeeks.com/comic/2151727/teenage-mutant-ninja-turtles-the-last-ronin-3?variant=1890071</x:t>
  </x:si>
  <x:si>
    <x:t xml:space="preserve">Consolidated into CL-SUP75-0019</x:t>
  </x:si>
  <x:si>
    <x:t xml:space="preserve">Superboy: The Man of Tomorrow – Round Robin Edition #5</x:t>
  </x:si>
  <x:si>
    <x:t xml:space="preserve">2023-08-22</x:t>
  </x:si>
  <x:si>
    <x:t xml:space="preserve">https://leagueofcomicgeeks.com/comic/7623633/superboy-the-man-of-tomorrow-round-robin-edition-5</x:t>
  </x:si>
  <x:si>
    <x:t xml:space="preserve">Consolidated into CL-SUP75-0020</x:t>
  </x:si>
  <x:si>
    <x:t xml:space="preserve">Superboy: The Man of Tomorrow #5</x:t>
  </x:si>
  <x:si>
    <x:t xml:space="preserve">2023-08-29</x:t>
  </x:si>
  <x:si>
    <x:t xml:space="preserve">https://leagueofcomicgeeks.com/comic/6989654/superboy-the-man-of-tomorrow-5</x:t>
  </x:si>
  <x:si>
    <x:t xml:space="preserve">CL-SUP75-0020</x:t>
  </x:si>
  <x:si>
    <x:t xml:space="preserve">New History of the DC Universe #3 Cover E Ryan Sook Foil Homage Variant</x:t>
  </x:si>
  <x:si>
    <x:t xml:space="preserve">2025-09-24</x:t>
  </x:si>
  <x:si>
    <x:t xml:space="preserve">https://leagueofcomicgeeks.com/comic/7634435/new-history-of-the-dc-universe-3?variant=2720950</x:t>
  </x:si>
  <x:si>
    <x:t xml:space="preserve">CL-SUP75-0021</x:t>
  </x:si>
  <x:si>
    <x:t xml:space="preserve">Godzilla #6 Cover D Dan Jurgens The Death of Godzilla Variant</x:t>
  </x:si>
  <x:si>
    <x:t xml:space="preserve">2026-01-07</x:t>
  </x:si>
  <x:si>
    <x:t xml:space="preserve">https://leagueofcomicgeeks.com/comic/2723623/godzilla-6?variant=3919390</x:t>
  </x:si>
  <x:si>
    <x:t xml:space="preserve">CL-SUP75-0022</x:t>
  </x:si>
  <x:si>
    <x:t xml:space="preserve">Items on galko list</x:t>
  </x:si>
  <x:si>
    <x:t xml:space="preserve">Represented in Catalog (own row or consolidated)</x:t>
  </x:si>
  <x:si>
    <x:t xml:space="preserve">Excluded (originals / reprints / reused art)</x:t>
  </x:si>
  <x:si>
    <x:t xml:space="preserve">Candidate</x:t>
  </x:si>
  <x:si>
    <x:t xml:space="preserve">Decision</x:t>
  </x:si>
  <x:si>
    <x:t xml:space="preserve">Reason</x:t>
  </x:si>
  <x:si>
    <x:t xml:space="preserve">Best Source</x:t>
  </x:si>
  <x:si>
    <x:t xml:space="preserve">Follow-up</x:t>
  </x:si>
  <x:si>
    <x:t xml:space="preserve">galko LCG list 9396 (32 items)</x:t>
  </x:si>
  <x:si>
    <x:t xml:space="preserve">Source</x:t>
  </x:si>
  <x:si>
    <x:t xml:space="preserve">User-supplied PDF print (Oct 13, 2026); all items itemized on the 'galko Source List' tab.</x:t>
  </x:si>
  <x:si>
    <x:t xml:space="preserve">https://leagueofcomicgeeks.com/profile/galko/lists/9396/cover-homage-superman-75</x:t>
  </x:si>
  <x:si>
    <x:t xml:space="preserve">cbishop Comic Vine 'Superman #75 (Homages #28)'</x:t>
  </x:si>
  <x:si>
    <x:t xml:space="preserve">Corroborates 8 galko rows; adds Flash Annual #9, Valor #17, Adventures of Superman #514, Comic Book Guy #1.</x:t>
  </x:si>
  <x:si>
    <x:t xml:space="preserve">https://comicvine.gamespot.com/profile/cbishop/lists/superman-75-homages-28/60973/</x:t>
  </x:si>
  <x:si>
    <x:t xml:space="preserve">Superman #75 (1993) 1st–4th printings</x:t>
  </x:si>
  <x:si>
    <x:t xml:space="preserve">Excluded</x:t>
  </x:si>
  <x:si>
    <x:t xml:space="preserve">Original and later printings.</x:t>
  </x:si>
  <x:si>
    <x:t xml:space="preserve">Upcoming-homage sweep (Oct 20, 2026)</x:t>
  </x:si>
  <x:si>
    <x:t xml:space="preserve">Searched</x:t>
  </x:si>
  <x:si>
    <x:t xml:space="preserve">Checked publisher solicits, retailer pre-orders and NYCC 2026 exclusives.</x:t>
  </x:si>
  <x:si>
    <x:t xml:space="preserve">Field</x:t>
  </x:si>
  <x:si>
    <x:t xml:space="preserve">Description</x:t>
  </x:si>
  <x:si>
    <x:t xml:space="preserve">Allowed values / example</x:t>
  </x:si>
</x:sst>
</file>

<file path=xl/styles.xml><?xml version="1.0" encoding="utf-8"?>
<x:styleSheet xmlns:x="http://schemas.openxmlformats.org/spreadsheetml/2006/main">
  <x:numFmts count="5">
    <x:numFmt numFmtId="164" formatCode="General"/>
    <x:numFmt numFmtId="165" formatCode="General"/>
    <x:numFmt numFmtId="166" formatCode="0%"/>
    <x:numFmt numFmtId="200" formatCode="0"/>
    <x:numFmt numFmtId="201" formatCode="yyyy-mm-dd"/>
  </x:numFmts>
  <x:fonts count="13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1F2A44"/>
      <x:name val="Arial"/>
    </x:font>
    <x:font>
      <x:i/>
      <x:sz val="10"/>
      <x:color rgb="FF555555"/>
      <x:name val="Arial"/>
    </x:font>
    <x:font>
      <x:sz val="9"/>
      <x:color rgb="FF888888"/>
      <x:name val="Arial"/>
    </x:font>
    <x:font>
      <x:b/>
      <x:sz val="10"/>
      <x:color rgb="FFFFFFFF"/>
      <x:name val="Arial"/>
    </x:font>
    <x:font>
      <x:sz val="11"/>
      <x:name val="Arial"/>
    </x:font>
    <x:font>
      <x:b/>
      <x:sz val="11"/>
      <x:name val="Arial"/>
    </x:font>
    <x:font>
      <x:b/>
      <x:sz val="12"/>
      <x:color rgb="FF1F2A44"/>
      <x:name val="Arial"/>
    </x:font>
    <x:font>
      <x:sz val="10"/>
      <x:name val="Arial"/>
    </x:font>
    <x:font>
      <x:u val="single"/>
      <x:sz val="10"/>
      <x:color rgb="FF1F4E9E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F2A44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  <x:fill>
      <x:patternFill patternType="solid">
        <x:fgColor rgb="FFF8D7DA"/>
      </x:patternFill>
    </x:fill>
    <x:fill>
      <x:patternFill patternType="solid">
        <x:fgColor rgb="FFEDEDED"/>
      </x:patternFill>
    </x:fill>
  </x:fills>
  <x:borders count="2">
    <x:border diagonalUp="0" diagonalDown="0">
      <x:left/>
      <x:right/>
      <x:top/>
      <x:bottom/>
      <x:diagonal/>
    </x:border>
    <x:border diagonalUp="0" diagonalDown="0">
      <x:left/>
      <x:right/>
      <x:top/>
      <x:bottom style="thin">
        <x:color rgb="FFD0D4DC"/>
      </x:bottom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9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6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0" applyProtection="0">
      <x:alignment horizontal="general" vertical="bottom" wrapText="0" shrinkToFit="0"/>
      <x:protection locked="1" hidden="0"/>
    </x:xf>
    <x:xf numFmtId="164" fontId="8" fillId="0" borderId="0" xfId="0" applyFont="1" applyBorder="0" applyAlignment="0" applyProtection="0">
      <x:alignment horizontal="general" vertical="bottom" wrapText="0" shrinkToFit="0"/>
      <x:protection locked="1" hidden="0"/>
    </x:xf>
    <x:xf numFmtId="165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6" fontId="9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2" borderId="0" xfId="0" applyFont="1" applyBorder="0" applyAlignment="1" applyProtection="0">
      <x:alignment horizontal="general" vertical="center" wrapText="1" shrinkToFit="0"/>
      <x:protection locked="1" hidden="0"/>
    </x:xf>
    <x:xf numFmtId="164" fontId="1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3" borderId="1" xfId="0" applyFont="1" applyBorder="1" applyAlignment="1" applyProtection="0">
      <x:alignment horizontal="general" vertical="top" wrapText="1" shrinkToFit="0"/>
      <x:protection locked="1" hidden="0"/>
    </x:xf>
    <x:xf numFmtId="164" fontId="12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4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5" borderId="1" xfId="0" applyFont="1" applyBorder="1" applyAlignment="1" applyProtection="0">
      <x:alignment horizontal="general" vertical="top" wrapText="1" shrinkToFit="0"/>
      <x:protection locked="1" hidden="0"/>
    </x:xf>
    <x:xf numFmtId="164" fontId="11" fillId="6" borderId="1" xfId="0" applyFont="1" applyBorder="1" applyAlignment="1" applyProtection="0">
      <x:alignment horizontal="general" vertical="top" wrapText="1" shrinkToFit="0"/>
      <x:protection locked="1" hidden="0"/>
    </x:xf>
    <x:xf numFmtId="165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1" fillId="0" borderId="1" xfId="0" applyFont="1" applyBorder="1" applyAlignment="1" applyProtection="0">
      <x:alignment horizontal="general" vertical="top" wrapText="1" shrinkToFit="0"/>
      <x:protection locked="1" hidden="0"/>
    </x:xf>
    <x:xf numFmtId="164" fontId="1" fillId="4" borderId="1" xfId="0" applyFont="1" applyBorder="1" applyAlignment="1" applyProtection="0">
      <x:alignment horizontal="general" vertical="top" wrapText="1" shrinkToFit="0"/>
      <x:protection locked="1" hidden="0"/>
    </x:xf>
    <x:xf numFmtId="200" fontId="1" fillId="0" borderId="1" xfId="0" applyNumberFormat="1" applyFont="1" applyFill="1" applyBorder="1" applyAlignment="1">
      <x:alignment horizontal="general" vertical="top" wrapText="1"/>
    </x:xf>
    <x:xf numFmtId="201" fontId="1" fillId="0" borderId="1" xfId="0" applyNumberFormat="1" applyFont="1" applyFill="1" applyBorder="1" applyAlignment="1">
      <x:alignment horizontal="general" vertical="top" wrapText="1"/>
    </x:xf>
    <x:xf numFmtId="164" fontId="1" fillId="0" borderId="1" xfId="0" applyNumberFormat="1" applyFont="1" applyFill="1" applyBorder="1" applyAlignment="1">
      <x:alignment horizontal="general" vertical="top" wrapText="1"/>
    </x:xf>
    <x:xf numFmtId="164" fontId="1" fillId="3" borderId="1" xfId="0" applyNumberFormat="1" applyFont="1" applyFill="1" applyBorder="1" applyAlignment="1">
      <x:alignment horizontal="general" vertical="top" wrapText="1"/>
    </x:xf>
    <x:xf numFmtId="164" fontId="12" fillId="0" borderId="1" xfId="0" applyNumberFormat="1" applyFont="1" applyFill="1" applyBorder="1" applyAlignment="1">
      <x:alignment horizontal="general" vertical="top" wrapText="1"/>
    </x:xf>
    <x:xf numFmtId="164" fontId="1" fillId="4" borderId="1" xfId="0" applyNumberFormat="1" applyFont="1" applyFill="1" applyBorder="1" applyAlignment="1">
      <x:alignment horizontal="general" vertical="top" wrapText="1"/>
    </x:xf>
    <x:xf numFmtId="164" fontId="1" fillId="5" borderId="1" xfId="0" applyNumberFormat="1" applyFont="1" applyFill="1" applyBorder="1" applyAlignment="1">
      <x:alignment horizontal="general" vertical="top" wrapText="1"/>
    </x:xf>
    <x:xf numFmtId="164" fontId="4" fillId="0" borderId="0" xfId="0" applyNumberFormat="1" applyFont="1" applyFill="1" applyBorder="1" applyAlignment="1">
      <x:alignment horizontal="general" vertical="bottom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5" fillId="0" borderId="0" xfId="0" applyNumberFormat="1" applyFont="1" applyFill="1" applyBorder="1" applyAlignment="1">
      <x:alignment horizontal="general" vertical="bottom" wrapText="1"/>
    </x:xf>
    <x:xf numFmtId="164" fontId="6" fillId="0" borderId="0" xfId="0" applyNumberFormat="1" applyFont="1" applyFill="1" applyBorder="1" applyAlignment="1">
      <x:alignment horizontal="general" vertical="bottom" wrapText="1"/>
    </x:xf>
    <x:xf numFmtId="164" fontId="4" fillId="0" borderId="0" xfId="0" applyNumberFormat="1" applyFont="1" applyFill="1" applyBorder="1" applyAlignment="1">
      <x:alignment horizontal="general" vertical="center" wrapText="1"/>
    </x:xf>
    <x:xf numFmtId="164" fontId="0" fillId="0" borderId="0" xfId="0" applyNumberFormat="1" applyFont="1" applyFill="1" applyBorder="1" applyAlignment="1">
      <x:alignment horizontal="general" vertical="center" wrapText="1"/>
    </x:xf>
    <x:xf numFmtId="164" fontId="5" fillId="0" borderId="0" xfId="0" applyNumberFormat="1" applyFont="1" applyFill="1" applyBorder="1" applyAlignment="1">
      <x:alignment horizontal="general" vertical="center" wrapText="1"/>
    </x:xf>
    <x:xf numFmtId="164" fontId="6" fillId="0" borderId="0" xfId="0" applyNumberFormat="1" applyFont="1" applyFill="1" applyBorder="1" applyAlignment="1">
      <x:alignment horizontal="general" vertical="center" wrapText="1"/>
    </x:xf>
    <x:xf numFmtId="164" fontId="10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bottom" wrapText="1"/>
    </x:xf>
    <x:xf numFmtId="164" fontId="1" fillId="0" borderId="0" xfId="0" applyNumberFormat="1" applyFont="1" applyFill="1" applyBorder="1" applyAlignment="1">
      <x:alignment horizontal="general" vertical="top" wrapText="1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7">
    <x:dxf>
      <x:fill>
        <x:patternFill>
          <x:bgColor rgb="FF1F2A44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FFFFFF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8D7DA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1F4E9E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88888"/>
      <x:rgbColor rgb="FF9999FF"/>
      <x:rgbColor rgb="FF993366"/>
      <x:rgbColor rgb="FFFFF2CC"/>
      <x:rgbColor rgb="FFEDEDED"/>
      <x:rgbColor rgb="FF660066"/>
      <x:rgbColor rgb="FFFF8080"/>
      <x:rgbColor rgb="FF0066CC"/>
      <x:rgbColor rgb="FFD0D4DC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E2F0D9"/>
      <x:rgbColor rgb="FFFFFF99"/>
      <x:rgbColor rgb="FF99CCFF"/>
      <x:rgbColor rgb="FFFF99CC"/>
      <x:rgbColor rgb="FFCC99FF"/>
      <x:rgbColor rgb="FFF8D7DA"/>
      <x:rgbColor rgb="FF3366FF"/>
      <x:rgbColor rgb="FF33CCCC"/>
      <x:rgbColor rgb="FF99CC00"/>
      <x:rgbColor rgb="FFFFCC00"/>
      <x:rgbColor rgb="FFFF9900"/>
      <x:rgbColor rgb="FFFF6600"/>
      <x:rgbColor rgb="FF555555"/>
      <x:rgbColor rgb="FF969696"/>
      <x:rgbColor rgb="FF003366"/>
      <x:rgbColor rgb="FF339966"/>
      <x:rgbColor rgb="FF003300"/>
      <x:rgbColor rgb="FF333300"/>
      <x:rgbColor rgb="FF993300"/>
      <x:rgbColor rgb="FF993366"/>
      <x:rgbColor rgb="FF1F4E9E"/>
      <x:rgbColor rgb="FF1F2A44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3cc76bd8444423" /><Relationship Type="http://schemas.openxmlformats.org/officeDocument/2006/relationships/theme" Target="/xl/theme/theme1.xml" Id="R3791decf9db94890" /><Relationship Type="http://schemas.openxmlformats.org/officeDocument/2006/relationships/sharedStrings" Target="/xl/sharedStrings.xml" Id="R23cb30218f0a4d50" /><Relationship Type="http://schemas.openxmlformats.org/officeDocument/2006/relationships/worksheet" Target="/xl/worksheets/sheet1.xml" Id="Rac61ef4aa2bf4d24" /><Relationship Type="http://schemas.openxmlformats.org/officeDocument/2006/relationships/worksheet" Target="/xl/worksheets/sheet2.xml" Id="Raab86578dc794950" /><Relationship Type="http://schemas.openxmlformats.org/officeDocument/2006/relationships/worksheet" Target="/xl/worksheets/sheet3.xml" Id="R658c1ad4468041b6" /><Relationship Type="http://schemas.openxmlformats.org/officeDocument/2006/relationships/worksheet" Target="/xl/worksheets/sheet4.xml" Id="R6cb205780d32474d" /><Relationship Type="http://schemas.openxmlformats.org/officeDocument/2006/relationships/worksheet" Target="/xl/worksheets/sheet5.xml" Id="R9414723cab364cd5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hyperlink" Target="https://leagueofcomicgeeks.com/comic/6563084/lethargic-comics-weakly-12" TargetMode="External" Id="R8387f9936deb4700" /><ns0:Relationship Type="http://schemas.openxmlformats.org/officeDocument/2006/relationships/hyperlink" Target="https://www.comics.org/issue/741086/" TargetMode="External" Id="Ra50782ea74ea4102" /><ns0:Relationship Type="http://schemas.openxmlformats.org/officeDocument/2006/relationships/hyperlink" Target="https://s3.amazonaws.com/comicgeeks/comics/covers/medium-6563084.jpg" TargetMode="External" Id="R9e78cd545fc04806" /><ns0:Relationship Type="http://schemas.openxmlformats.org/officeDocument/2006/relationships/hyperlink" Target="https://leagueofcomicgeeks.com/comic/3206706/captain-america-451" TargetMode="External" Id="Rfd1ffbc5cbed4f69" /><ns0:Relationship Type="http://schemas.openxmlformats.org/officeDocument/2006/relationships/hyperlink" Target="https://www.comics.org/issue/58800/" TargetMode="External" Id="R8da5e7bd3a5a400b" /><ns0:Relationship Type="http://schemas.openxmlformats.org/officeDocument/2006/relationships/hyperlink" Target="https://s3.amazonaws.com/comicgeeks/comics/covers/medium-3206706.jpg" TargetMode="External" Id="R3bb7d3403a894fb4" /><ns0:Relationship Type="http://schemas.openxmlformats.org/officeDocument/2006/relationships/hyperlink" Target="https://leagueofcomicgeeks.com/comic/6818373/punisher-17" TargetMode="External" Id="Ra3678310b6bd403c" /><ns0:Relationship Type="http://schemas.openxmlformats.org/officeDocument/2006/relationships/hyperlink" Target="https://www.romitaman.com/GalleryPiece.asp?ArtistId=1052&amp;Piece=32015" TargetMode="External" Id="R5f4af877028543dc" /><ns0:Relationship Type="http://schemas.openxmlformats.org/officeDocument/2006/relationships/hyperlink" Target="https://s3.amazonaws.com/comicgeeks/comics/covers/medium-6818373.jpg" TargetMode="External" Id="R07f055567cec4f69" /><ns0:Relationship Type="http://schemas.openxmlformats.org/officeDocument/2006/relationships/hyperlink" Target="https://leagueofcomicgeeks.com/comic/7127411/superman-the-man-of-steel-75" TargetMode="External" Id="Rb9f44c32658b43b8" /><ns0:Relationship Type="http://schemas.openxmlformats.org/officeDocument/2006/relationships/hyperlink" Target="https://comicvine.gamespot.com/profile/cbishop/lists/superman-75-homages-28/60973/" TargetMode="External" Id="R6bc6f872ef7b4a9e" /><ns0:Relationship Type="http://schemas.openxmlformats.org/officeDocument/2006/relationships/hyperlink" Target="https://s3.amazonaws.com/comicgeeks/comics/covers/medium-7127411.jpg" TargetMode="External" Id="Ra9c9e42f70cc45fa" /><ns0:Relationship Type="http://schemas.openxmlformats.org/officeDocument/2006/relationships/hyperlink" Target="https://leagueofcomicgeeks.com/comic/3248218/deadpool-62" TargetMode="External" Id="R62a94cfc94bf4bc5" /><ns0:Relationship Type="http://schemas.openxmlformats.org/officeDocument/2006/relationships/hyperlink" Target="https://www.comics.org/issue/89621/" TargetMode="External" Id="R0d6f288cde2643b6" /><ns0:Relationship Type="http://schemas.openxmlformats.org/officeDocument/2006/relationships/hyperlink" Target="https://s3.amazonaws.com/comicgeeks/comics/covers/medium-3248218.jpg" TargetMode="External" Id="R5bb24382e95d49b9" /><ns0:Relationship Type="http://schemas.openxmlformats.org/officeDocument/2006/relationships/hyperlink" Target="https://leagueofcomicgeeks.com/comic/2998504/abyss-1" TargetMode="External" Id="R1966bb87d5414d3e" /><ns0:Relationship Type="http://schemas.openxmlformats.org/officeDocument/2006/relationships/hyperlink" Target="https://www.keycollectorcomics.com/issue/abyss-1-1-643208%2C643208/" TargetMode="External" Id="Ra263f2941df14622" /><ns0:Relationship Type="http://schemas.openxmlformats.org/officeDocument/2006/relationships/hyperlink" Target="https://s3.amazonaws.com/comicgeeks/comics/covers/medium-2998504.jpg" TargetMode="External" Id="Racca1efc74234806" /><ns0:Relationship Type="http://schemas.openxmlformats.org/officeDocument/2006/relationships/hyperlink" Target="https://leagueofcomicgeeks.com/comic/6452360/the-cape-1?variant=9148695" TargetMode="External" Id="R07b0ddae693d4b44" /><ns0:Relationship Type="http://schemas.openxmlformats.org/officeDocument/2006/relationships/hyperlink" Target="https://leagueofcomicgeeks.com/profile/galko/lists/9396/cover-homage-superman-75" TargetMode="External" Id="R6fc623ce76934a1a" /><ns0:Relationship Type="http://schemas.openxmlformats.org/officeDocument/2006/relationships/hyperlink" Target="https://s3.amazonaws.com/comicgeeks/comics/covers/medium-9148695.jpg" TargetMode="External" Id="Rc6d3b3c248104574" /><ns0:Relationship Type="http://schemas.openxmlformats.org/officeDocument/2006/relationships/hyperlink" Target="https://leagueofcomicgeeks.com/comic/2550653/action-comics-901?variant=3719193" TargetMode="External" Id="Rf796754a494a441a" /><ns0:Relationship Type="http://schemas.openxmlformats.org/officeDocument/2006/relationships/hyperlink" Target="https://my.comics.org/issue/879489/" TargetMode="External" Id="R1964049ba9a54634" /><ns0:Relationship Type="http://schemas.openxmlformats.org/officeDocument/2006/relationships/hyperlink" Target="https://s3.amazonaws.com/comicgeeks/comics/covers/medium-3719193.jpg" TargetMode="External" Id="R4e3ab4852e894244" /><ns0:Relationship Type="http://schemas.openxmlformats.org/officeDocument/2006/relationships/hyperlink" Target="https://leagueofcomicgeeks.com/comic/6595544/joe-hills-terrifyingly-tragic-treasury-edition" TargetMode="External" Id="R57fa71660eaa470a" /><ns0:Relationship Type="http://schemas.openxmlformats.org/officeDocument/2006/relationships/hyperlink" Target="https://leagueofcomicgeeks.com/profile/galko/lists/9396/cover-homage-superman-75" TargetMode="External" Id="Ra893de9859d148f6" /><ns0:Relationship Type="http://schemas.openxmlformats.org/officeDocument/2006/relationships/hyperlink" Target="https://s3.amazonaws.com/comicgeeks/comics/covers/medium-6595544.jpg" TargetMode="External" Id="Re5b79edf08914b5d" /><ns0:Relationship Type="http://schemas.openxmlformats.org/officeDocument/2006/relationships/hyperlink" Target="https://leagueofcomicgeeks.com/comic/1309675/dc-comics-graphic-novel-collection-vol-16-superman-the-death-of-superman-hc" TargetMode="External" Id="Raffe43b66fc94acb" /><ns0:Relationship Type="http://schemas.openxmlformats.org/officeDocument/2006/relationships/hyperlink" Target="https://leagueofcomicgeeks.com/profile/galko/lists/9396/cover-homage-superman-75" TargetMode="External" Id="R43c71cad80ad44d3" /><ns0:Relationship Type="http://schemas.openxmlformats.org/officeDocument/2006/relationships/hyperlink" Target="https://s3.amazonaws.com/comicgeeks/comics/covers/medium-1309675.jpg" TargetMode="External" Id="Rfcbac60271514c9e" /><ns0:Relationship Type="http://schemas.openxmlformats.org/officeDocument/2006/relationships/hyperlink" Target="https://leagueofcomicgeeks.com/comic/6119292/deathstroke-7?variant=7318526" TargetMode="External" Id="R3a10fb0971be41c5" /><ns0:Relationship Type="http://schemas.openxmlformats.org/officeDocument/2006/relationships/hyperlink" Target="https://www.dcuguide.com/Deathstroke_Vol._4_7" TargetMode="External" Id="R3dd4ecbc546045d1" /><ns0:Relationship Type="http://schemas.openxmlformats.org/officeDocument/2006/relationships/hyperlink" Target="https://s3.amazonaws.com/comicgeeks/comics/covers/medium-7318526.jpg" TargetMode="External" Id="R5c5ce2d7199e436d" /><ns0:Relationship Type="http://schemas.openxmlformats.org/officeDocument/2006/relationships/hyperlink" Target="https://leagueofcomicgeeks.com/comic/7915355/ash-vs-the-army-of-darkness-0?variant=7159770" TargetMode="External" Id="Rb0dd0e24e9434acb" /><ns0:Relationship Type="http://schemas.openxmlformats.org/officeDocument/2006/relationships/hyperlink" Target="https://leagueofcomicgeeks.com/profile/galko/lists/9396/cover-homage-superman-75" TargetMode="External" Id="R8d23dc0a66944bc4" /><ns0:Relationship Type="http://schemas.openxmlformats.org/officeDocument/2006/relationships/hyperlink" Target="https://s3.amazonaws.com/comicgeeks/comics/covers/medium-7159770.jpg" TargetMode="External" Id="R6763eaf9da8a4124" /><ns0:Relationship Type="http://schemas.openxmlformats.org/officeDocument/2006/relationships/hyperlink" Target="https://leagueofcomicgeeks.com/comic/9020193/ash-vs-the-army-of-darkness-1?variant=4471851" TargetMode="External" Id="Rda4d635ab5dc4e3d" /><ns0:Relationship Type="http://schemas.openxmlformats.org/officeDocument/2006/relationships/hyperlink" Target="https://leagueofcomicgeeks.com/profile/galko/lists/9396/cover-homage-superman-75" TargetMode="External" Id="R5252c5a2fc614c95" /><ns0:Relationship Type="http://schemas.openxmlformats.org/officeDocument/2006/relationships/hyperlink" Target="https://s3.amazonaws.com/comicgeeks/comics/covers/medium-4471851.jpg" TargetMode="External" Id="R3dd95b02c0064585" /><ns0:Relationship Type="http://schemas.openxmlformats.org/officeDocument/2006/relationships/hyperlink" Target="https://leagueofcomicgeeks.com/comic/1941563/black-hammer-13?variant=3023593" TargetMode="External" Id="R0c4eabef528b4622" /><ns0:Relationship Type="http://schemas.openxmlformats.org/officeDocument/2006/relationships/hyperlink" Target="https://www.midtowncomics.com/p/1657869-black-hammer-13-cover-b-variant-jeff-lemire-cover/" TargetMode="External" Id="R2ae67c90f3bf47f0" /><ns0:Relationship Type="http://schemas.openxmlformats.org/officeDocument/2006/relationships/hyperlink" Target="https://s3.amazonaws.com/comicgeeks/comics/covers/medium-3023593.jpg" TargetMode="External" Id="Ra5e5e11c3252415b" /><ns0:Relationship Type="http://schemas.openxmlformats.org/officeDocument/2006/relationships/hyperlink" Target="https://leagueofcomicgeeks.com/comic/1832454/hal-jordan-and-the-green-lantern-corps-37?variant=6680484" TargetMode="External" Id="R2b4f18ffc5844e28" /><ns0:Relationship Type="http://schemas.openxmlformats.org/officeDocument/2006/relationships/hyperlink" Target="https://leagueofcomicgeeks.com/profile/galko/lists/9396/cover-homage-superman-75" TargetMode="External" Id="R4adaaafe979e4365" /><ns0:Relationship Type="http://schemas.openxmlformats.org/officeDocument/2006/relationships/hyperlink" Target="https://s3.amazonaws.com/comicgeeks/comics/covers/medium-6680484.jpg" TargetMode="External" Id="R4187adf911e5493e" /><ns0:Relationship Type="http://schemas.openxmlformats.org/officeDocument/2006/relationships/hyperlink" Target="https://leagueofcomicgeeks.com/comic/5353194/trumps-titans-vs-the-end-1?variant=2535193" TargetMode="External" Id="Red3824451f624afd" /><ns0:Relationship Type="http://schemas.openxmlformats.org/officeDocument/2006/relationships/hyperlink" Target="https://leagueofcomicgeeks.com/profile/galko/lists/9396/cover-homage-superman-75" TargetMode="External" Id="Rfc066abac0914e63" /><ns0:Relationship Type="http://schemas.openxmlformats.org/officeDocument/2006/relationships/hyperlink" Target="https://s3.amazonaws.com/comicgeeks/comics/covers/medium-2535193.jpg" TargetMode="External" Id="Re609d3466a984082" /><ns0:Relationship Type="http://schemas.openxmlformats.org/officeDocument/2006/relationships/hyperlink" Target="https://leagueofcomicgeeks.com/comic/4940893/superman-the-death-and-return-of-superman-omnibus-hc" TargetMode="External" Id="R5610c1214c3542d6" /><ns0:Relationship Type="http://schemas.openxmlformats.org/officeDocument/2006/relationships/hyperlink" Target="https://leagueofcomicgeeks.com/profile/galko/lists/9396/cover-homage-superman-75" TargetMode="External" Id="R5e20724d8b0046fd" /><ns0:Relationship Type="http://schemas.openxmlformats.org/officeDocument/2006/relationships/hyperlink" Target="https://s3.amazonaws.com/comicgeeks/comics/covers/medium-4940893.jpg" TargetMode="External" Id="Re82e075250fc4a18" /><ns0:Relationship Type="http://schemas.openxmlformats.org/officeDocument/2006/relationships/hyperlink" Target="https://leagueofcomicgeeks.com/comic/2343454/dceased-1?variant=2604971" TargetMode="External" Id="R515b5553273947ec" /><ns0:Relationship Type="http://schemas.openxmlformats.org/officeDocument/2006/relationships/hyperlink" Target="https://leagueofcomicgeeks.com/profile/galko/lists/9396/cover-homage-superman-75" TargetMode="External" Id="Rb3f2df480c6c434f" /><ns0:Relationship Type="http://schemas.openxmlformats.org/officeDocument/2006/relationships/hyperlink" Target="https://s3.amazonaws.com/comicgeeks/comics/covers/medium-2604971.jpg" TargetMode="External" Id="R0097d2db9c8c4af3" /><ns0:Relationship Type="http://schemas.openxmlformats.org/officeDocument/2006/relationships/hyperlink" Target="https://leagueofcomicgeeks.com/comic/2151727/teenage-mutant-ninja-turtles-the-last-ronin-3" TargetMode="External" Id="R5b0103d817ed4bf5" /><ns0:Relationship Type="http://schemas.openxmlformats.org/officeDocument/2006/relationships/hyperlink" Target="https://www.tortuepedia.com/tmnt-the-last-ronin-3-fight-or-flight-idw-publishing/" TargetMode="External" Id="Rb4151e1a6cc3437a" /><ns0:Relationship Type="http://schemas.openxmlformats.org/officeDocument/2006/relationships/hyperlink" Target="https://s3.amazonaws.com/comicgeeks/comics/covers/medium-2151727.jpg" TargetMode="External" Id="Rb74a7efcb0704c39" /><ns0:Relationship Type="http://schemas.openxmlformats.org/officeDocument/2006/relationships/hyperlink" Target="https://leagueofcomicgeeks.com/comic/6989654/superboy-the-man-of-tomorrow-5" TargetMode="External" Id="Rd73d94e0a93a4132" /><ns0:Relationship Type="http://schemas.openxmlformats.org/officeDocument/2006/relationships/hyperlink" Target="https://www.supermanhomepage.com/comics/2023-comic-reviews/c-review-2023.php?topic=SuperboyTMOT05" TargetMode="External" Id="R240fa174dccb463f" /><ns0:Relationship Type="http://schemas.openxmlformats.org/officeDocument/2006/relationships/hyperlink" Target="https://s3.amazonaws.com/comicgeeks/comics/covers/medium-6989654.jpg" TargetMode="External" Id="Ra2749dad2f914eff" /><ns0:Relationship Type="http://schemas.openxmlformats.org/officeDocument/2006/relationships/hyperlink" Target="https://leagueofcomicgeeks.com/comic/7634435/new-history-of-the-dc-universe-3?variant=2720950" TargetMode="External" Id="R06daadb5afa64d68" /><ns0:Relationship Type="http://schemas.openxmlformats.org/officeDocument/2006/relationships/hyperlink" Target="https://www.comics.org/issue/2772672/" TargetMode="External" Id="R0349fe5811cf4b5f" /><ns0:Relationship Type="http://schemas.openxmlformats.org/officeDocument/2006/relationships/hyperlink" Target="https://s3.amazonaws.com/comicgeeks/comics/covers/medium-2720950.jpg" TargetMode="External" Id="R7a53fc956b274992" /><ns0:Relationship Type="http://schemas.openxmlformats.org/officeDocument/2006/relationships/hyperlink" Target="https://leagueofcomicgeeks.com/comic/2723623/godzilla-6?variant=3919390" TargetMode="External" Id="Rff8daf2873b345e5" /><ns0:Relationship Type="http://schemas.openxmlformats.org/officeDocument/2006/relationships/hyperlink" Target="https://godzilla.com/blogs/news/the-death-of-godzilla-will-feature-homage-cover-by-comic-icon-dan-jurgens" TargetMode="External" Id="Rcf42dfc7e2dc4b94" /><ns0:Relationship Type="http://schemas.openxmlformats.org/officeDocument/2006/relationships/hyperlink" Target="https://s3.amazonaws.com/comicgeeks/comics/covers/medium-3919390.jpg" TargetMode="External" Id="Rd50393de56484cf6" /><ns0:Relationship Type="http://schemas.openxmlformats.org/officeDocument/2006/relationships/hyperlink" Target="https://comicvine.gamespot.com/the-flash-annual-9-silent-running/4000-41900/" TargetMode="External" Id="R2afab4c6679c4a99" /><ns0:Relationship Type="http://schemas.openxmlformats.org/officeDocument/2006/relationships/hyperlink" Target="https://www.keycollectorcomics.com/issue/flash-annual-9-437142%2C437142/" TargetMode="External" Id="Rc6fe96f293c14406" /><ns0:Relationship Type="http://schemas.openxmlformats.org/officeDocument/2006/relationships/hyperlink" Target="https://comicvine.gamespot.com/valor-17-doa-part-six-the-tyranny-of-time/4000-38909/" TargetMode="External" Id="Re2359112ed964fda" /><ns0:Relationship Type="http://schemas.openxmlformats.org/officeDocument/2006/relationships/hyperlink" Target="https://www.ebay.com/p/15056916962" TargetMode="External" Id="R22c852ea04304627" /><ns0:Relationship Type="http://schemas.openxmlformats.org/officeDocument/2006/relationships/hyperlink" Target="https://comicvine.gamespot.com/adventures-of-superman-514-dangerous-visions/4000-39313/" TargetMode="External" Id="Rb72624ecf5814c9f" /><ns0:Relationship Type="http://schemas.openxmlformats.org/officeDocument/2006/relationships/hyperlink" Target="https://comicvine.gamespot.com/profile/cbishop/lists/superman-75-homages-28/60973/" TargetMode="External" Id="R81bdc29fbb7e49a6" /><ns0:Relationship Type="http://schemas.openxmlformats.org/officeDocument/2006/relationships/hyperlink" Target="https://comicvine.gamespot.com/bongo-comics-presents-comic-book-guy-the-comic-boo/4000-224650/" TargetMode="External" Id="Rfa3bf0fbf6584178" /><ns0:Relationship Type="http://schemas.openxmlformats.org/officeDocument/2006/relationships/hyperlink" Target="https://comicvine.gamespot.com/profile/cbishop/lists/superman-75-homages-28/60973/" TargetMode="External" Id="Rf2e336878d404419" /><ns0:Relationship Type="http://schemas.openxmlformats.org/officeDocument/2006/relationships/hyperlink" Target="https://www.midtowncomics.com/p/2588400-greatest-american-hero-vol-2-4-cover-c-variant-rafael-loureiro-homage-cover/" TargetMode="External" Id="Rc7fb525475d74416" /><ns0:Relationship Type="http://schemas.openxmlformats.org/officeDocument/2006/relationships/hyperlink" Target="https://www.lunardistribution.com/?pos=550" TargetMode="External" Id="R6718ecf553ce49b6" /><ns0:Relationship Id="rIdSourceAB28" Type="http://schemas.openxmlformats.org/officeDocument/2006/relationships/hyperlink" Target="https://www.midtowncomics.com/images/PRODUCT/FUL/2588400_ful.jpg" TargetMode="External" /></ns0: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leagueofcomicgeeks.com/comic/1211384/superman-75" TargetMode="External" Id="R0cbb3eac0ccb4ece" /><Relationship Type="http://schemas.openxmlformats.org/officeDocument/2006/relationships/hyperlink" Target="https://leagueofcomicgeeks.com/comic/6563084/lethargic-comics-weakly-12" TargetMode="External" Id="Rab98e8227798410b" /><Relationship Type="http://schemas.openxmlformats.org/officeDocument/2006/relationships/hyperlink" Target="https://leagueofcomicgeeks.com/comic/1211384/superman-75?variant=6588238" TargetMode="External" Id="R6f260afcf974452b" /><Relationship Type="http://schemas.openxmlformats.org/officeDocument/2006/relationships/hyperlink" Target="https://leagueofcomicgeeks.com/comic/1211384/superman-75?variant=9858879" TargetMode="External" Id="Rd4f1986306774c42" /><Relationship Type="http://schemas.openxmlformats.org/officeDocument/2006/relationships/hyperlink" Target="https://leagueofcomicgeeks.com/comic/1211384/superman-75?variant=5480646" TargetMode="External" Id="Rb1faf4346bf04f06" /><Relationship Type="http://schemas.openxmlformats.org/officeDocument/2006/relationships/hyperlink" Target="https://leagueofcomicgeeks.com/comic/3206706/captain-america-451" TargetMode="External" Id="Rcc44f08f128540aa" /><Relationship Type="http://schemas.openxmlformats.org/officeDocument/2006/relationships/hyperlink" Target="https://leagueofcomicgeeks.com/comic/6818373/punisher-17" TargetMode="External" Id="Rcbdb6e2536534097" /><Relationship Type="http://schemas.openxmlformats.org/officeDocument/2006/relationships/hyperlink" Target="https://leagueofcomicgeeks.com/comic/7127411/superman-the-man-of-steel-75" TargetMode="External" Id="Rd5b09afa150f484d" /><Relationship Type="http://schemas.openxmlformats.org/officeDocument/2006/relationships/hyperlink" Target="https://leagueofcomicgeeks.com/comic/7127411/superman-the-man-of-steel-75?variant=2256357" TargetMode="External" Id="R27144ebcc7d04510" /><Relationship Type="http://schemas.openxmlformats.org/officeDocument/2006/relationships/hyperlink" Target="https://leagueofcomicgeeks.com/comic/3248218/deadpool-62" TargetMode="External" Id="R76e1d07caa5b46f7" /><Relationship Type="http://schemas.openxmlformats.org/officeDocument/2006/relationships/hyperlink" Target="https://leagueofcomicgeeks.com/comic/2998504/abyss-1" TargetMode="External" Id="Recc5fdeb890241be" /><Relationship Type="http://schemas.openxmlformats.org/officeDocument/2006/relationships/hyperlink" Target="https://leagueofcomicgeeks.com/comic/6452360/the-cape-1?variant=9148695" TargetMode="External" Id="R77e967b1340c4197" /><Relationship Type="http://schemas.openxmlformats.org/officeDocument/2006/relationships/hyperlink" Target="https://leagueofcomicgeeks.com/comic/2550653/action-comics-901?variant=3719193" TargetMode="External" Id="Rd693fbdb1903412a" /><Relationship Type="http://schemas.openxmlformats.org/officeDocument/2006/relationships/hyperlink" Target="https://leagueofcomicgeeks.com/comic/6595544/joe-hills-terrifyingly-tragic-treasury-edition" TargetMode="External" Id="R649e4899b0994215" /><Relationship Type="http://schemas.openxmlformats.org/officeDocument/2006/relationships/hyperlink" Target="https://leagueofcomicgeeks.com/comic/1309675/dc-comics-graphic-novel-collection-vol-16-superman-the-death-of-superman-hc" TargetMode="External" Id="R866ee43b45bf4d99" /><Relationship Type="http://schemas.openxmlformats.org/officeDocument/2006/relationships/hyperlink" Target="https://leagueofcomicgeeks.com/comic/6119292/deathstroke-7?variant=7318526" TargetMode="External" Id="R04fdce0281054118" /><Relationship Type="http://schemas.openxmlformats.org/officeDocument/2006/relationships/hyperlink" Target="https://leagueofcomicgeeks.com/comic/7915355/ash-vs-the-army-of-darkness-0?variant=7159770" TargetMode="External" Id="R6c61093bd3804ac2" /><Relationship Type="http://schemas.openxmlformats.org/officeDocument/2006/relationships/hyperlink" Target="https://leagueofcomicgeeks.com/comic/9020193/ash-vs-the-army-of-darkness-1?variant=4471851" TargetMode="External" Id="Rb63c886e485348ab" /><Relationship Type="http://schemas.openxmlformats.org/officeDocument/2006/relationships/hyperlink" Target="https://leagueofcomicgeeks.com/comic/9020193/ash-vs-the-army-of-darkness-1?variant=9625738" TargetMode="External" Id="R038d5c345256495e" /><Relationship Type="http://schemas.openxmlformats.org/officeDocument/2006/relationships/hyperlink" Target="https://leagueofcomicgeeks.com/comic/1941563/black-hammer-13?variant=3023593" TargetMode="External" Id="Rf5e74cb845664a3a" /><Relationship Type="http://schemas.openxmlformats.org/officeDocument/2006/relationships/hyperlink" Target="https://leagueofcomicgeeks.com/comic/1832454/hal-jordan-and-the-green-lantern-corps-37?variant=6680484" TargetMode="External" Id="Rdc273e9be2114fe0" /><Relationship Type="http://schemas.openxmlformats.org/officeDocument/2006/relationships/hyperlink" Target="https://leagueofcomicgeeks.com/comic/5353194/trumps-titans-vs-the-end-1?variant=2535193" TargetMode="External" Id="R7887be8a24b04845" /><Relationship Type="http://schemas.openxmlformats.org/officeDocument/2006/relationships/hyperlink" Target="https://leagueofcomicgeeks.com/comic/4940893/superman-the-death-and-return-of-superman-omnibus-hc" TargetMode="External" Id="R0174e642a7204157" /><Relationship Type="http://schemas.openxmlformats.org/officeDocument/2006/relationships/hyperlink" Target="https://leagueofcomicgeeks.com/comic/2343454/dceased-1?variant=2604971" TargetMode="External" Id="R90a94539980746ab" /><Relationship Type="http://schemas.openxmlformats.org/officeDocument/2006/relationships/hyperlink" Target="https://leagueofcomicgeeks.com/comic/2343454/dceased-1?variant=4262814" TargetMode="External" Id="R64851489306d4874" /><Relationship Type="http://schemas.openxmlformats.org/officeDocument/2006/relationships/hyperlink" Target="https://leagueofcomicgeeks.com/comic/2343454/dceased-1?variant=9066762" TargetMode="External" Id="R5b4bc240e5b9430a" /><Relationship Type="http://schemas.openxmlformats.org/officeDocument/2006/relationships/hyperlink" Target="https://leagueofcomicgeeks.com/comic/2151727/teenage-mutant-ninja-turtles-the-last-ronin-3" TargetMode="External" Id="Rcd5e5399d8cb4c19" /><Relationship Type="http://schemas.openxmlformats.org/officeDocument/2006/relationships/hyperlink" Target="https://leagueofcomicgeeks.com/comic/2151727/teenage-mutant-ninja-turtles-the-last-ronin-3?variant=1890071" TargetMode="External" Id="R8944f66718af450c" /><Relationship Type="http://schemas.openxmlformats.org/officeDocument/2006/relationships/hyperlink" Target="https://leagueofcomicgeeks.com/comic/7623633/superboy-the-man-of-tomorrow-round-robin-edition-5" TargetMode="External" Id="R2092551715b4425e" /><Relationship Type="http://schemas.openxmlformats.org/officeDocument/2006/relationships/hyperlink" Target="https://leagueofcomicgeeks.com/comic/6989654/superboy-the-man-of-tomorrow-5" TargetMode="External" Id="Ree906df514564f3e" /><Relationship Type="http://schemas.openxmlformats.org/officeDocument/2006/relationships/hyperlink" Target="https://leagueofcomicgeeks.com/comic/7634435/new-history-of-the-dc-universe-3?variant=2720950" TargetMode="External" Id="R8e5534b8b75f4bbc" /><Relationship Type="http://schemas.openxmlformats.org/officeDocument/2006/relationships/hyperlink" Target="https://leagueofcomicgeeks.com/comic/2723623/godzilla-6?variant=3919390" TargetMode="External" Id="Rc518c1a2755d4de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https://leagueofcomicgeeks.com/profile/galko/lists/9396/cover-homage-superman-75" TargetMode="External" Id="R3d5a9dd0027848e3" /><Relationship Type="http://schemas.openxmlformats.org/officeDocument/2006/relationships/hyperlink" Target="https://comicvine.gamespot.com/profile/cbishop/lists/superman-75-homages-28/60973/" TargetMode="External" Id="Rb374d00ee7a343f4" /><Relationship Type="http://schemas.openxmlformats.org/officeDocument/2006/relationships/hyperlink" Target="https://leagueofcomicgeeks.com/comic/1211384/superman-75" TargetMode="External" Id="R0d8d0b4c07be401a" /></Relationships>
</file>

<file path=xl/worksheets/sheet1.xml><?xml version="1.0" encoding="utf-8"?>
<worksheet xmlns="http://schemas.openxmlformats.org/spreadsheetml/2006/main">
  <sheetPr>
    <pageSetUpPr fitToPage="false"/>
  </sheetPr>
  <sheetViews>
    <sheetView showGridLines="1" workbookViewId="0"/>
  </sheetViews>
  <sheetFormatPr defaultColWidth="8.6796875" defaultRowHeight="15"/>
  <cols>
    <col min="1" max="1" width="38" hidden="0" customWidth="1"/>
    <col min="2" max="2" width="12" hidden="0" customWidth="1"/>
  </cols>
  <sheetData>
    <row r="1" ht="42" hidden="0" customHeight="1">
      <c r="A1" s="32" t="s">
        <v>0</v>
      </c>
      <c r="B1" s="33"/>
    </row>
    <row r="2" ht="58" hidden="0" customHeight="1">
      <c r="A2" s="34" t="str">
        <v>Original: Superman #75, January 1993. Cover by Dan Jurgens (pencils); Brett Breeding (inks); Glenn Whitmore (colors).</v>
      </c>
      <c r="B2" s="33"/>
    </row>
    <row r="3" ht="58" hidden="0" customHeight="1">
      <c r="A3" s="35" t="str">
        <v>Reviewed October 22, 2026. 19 distinct homage artworks. Grouped editions and references remain in Catalog.</v>
      </c>
      <c r="B3" s="33"/>
    </row>
    <row r="4" ht="15" hidden="0">
      <c r="A4" s="4" t="s">
        <v>1</v>
      </c>
      <c r="B4" s="4" t="s">
        <v>2</v>
      </c>
    </row>
    <row r="5" ht="15" hidden="0">
      <c r="A5" s="5" t="s">
        <v>3</v>
      </c>
      <c r="B5" s="6" t="n">
        <f aca="0">COUNTA(Catalog!$A$2:$A$200)</f>
        <v>27</v>
      </c>
    </row>
    <row r="6" ht="15" hidden="0">
      <c r="A6" s="5" t="s">
        <v>4</v>
      </c>
      <c r="B6" s="6" t="n">
        <f aca="0">COUNTIF(Catalog!$Y$2:$Y$200,"Verified")</f>
        <v>11</v>
      </c>
    </row>
    <row r="7" ht="15" hidden="0">
      <c r="A7" s="5" t="s">
        <v>5</v>
      </c>
      <c r="B7" s="6" t="n">
        <f aca="0">COUNTIF(Catalog!$Y$2:$Y$200,"Partial")</f>
        <v>16</v>
      </c>
    </row>
    <row r="8" ht="15" hidden="0">
      <c r="A8" s="5" t="s">
        <v>6</v>
      </c>
      <c r="B8" s="6" t="n">
        <f aca="0">COUNTIF(Catalog!$Y$2:$Y$200,"Needs Review")</f>
        <v>0</v>
      </c>
    </row>
    <row r="9" ht="15" hidden="0">
      <c r="A9" s="5" t="s">
        <v>7</v>
      </c>
      <c r="B9" s="6" t="n">
        <f aca="0">COUNTIF(Catalog!$S$2:$S$200,"Show")</f>
        <v>19</v>
      </c>
    </row>
    <row r="10" ht="15" hidden="0">
      <c r="A10" s="5" t="s">
        <v>8</v>
      </c>
      <c r="B10" s="6" t="n">
        <f aca="0">COUNTIF(Catalog!$S$2:$S$200,"Hide")</f>
        <v>8</v>
      </c>
    </row>
    <row r="11" ht="15" hidden="0">
      <c r="A11" s="5" t="s">
        <v>9</v>
      </c>
      <c r="B11" s="6" t="n">
        <f aca="0">COUNTIF(Catalog!$AE$2:$AE$200,"Published")</f>
        <v>27</v>
      </c>
    </row>
    <row r="12" ht="15" hidden="0">
      <c r="A12" s="5" t="s">
        <v>10</v>
      </c>
      <c r="B12" s="6" t="n">
        <f aca="0">COUNTIF(Catalog!$AE$2:$AE$200,"Solicited/Upcoming")+COUNTIF(Catalog!$AE$2:$AE$200,"Release unconfirmed")</f>
        <v>0</v>
      </c>
    </row>
    <row r="13" ht="15" hidden="0">
      <c r="A13" s="5" t="s">
        <v>11</v>
      </c>
      <c r="B13" s="6" t="n">
        <f aca="0">COUNTIF(Catalog!$I$2:$I$200,"Direct homage")</f>
        <v>11</v>
      </c>
    </row>
    <row r="14" ht="15" hidden="0">
      <c r="A14" s="5" t="s">
        <v>12</v>
      </c>
      <c r="B14" s="6" t="n">
        <f aca="0">COUNTIF(Catalog!$I$2:$I$200,"Parody / homage")</f>
        <v>9</v>
      </c>
    </row>
    <row r="15" ht="15" hidden="0">
      <c r="A15" s="5" t="s">
        <v>13</v>
      </c>
      <c r="B15" s="6" t="n">
        <f aca="0">COUNTA(Catalog!$K$2:$K$200)-COUNTIF(Catalog!$K$2:$K$200,"Not documented")-COUNTIF(Catalog!$K$2:$K$200,"Not applicable")</f>
        <v>1</v>
      </c>
    </row>
    <row r="16" ht="15" hidden="0">
      <c r="A16" s="5" t="s">
        <v>14</v>
      </c>
      <c r="B16" s="6" t="n">
        <f aca="0">COUNTIF(Catalog!$AF$2:$AF$200,"Deep search 2026-10-19")+COUNTIF(Catalog!$AF$2:$AF$200,"Deep search 2026-10-22")</f>
        <v>27</v>
      </c>
    </row>
    <row r="17" ht="15" hidden="0">
      <c r="A17" s="5" t="s">
        <v>15</v>
      </c>
      <c r="B17" s="7" t="n">
        <f aca="0">IF(B5=0,0,B6/B5)</f>
        <v>0.4074074074074074</v>
      </c>
    </row>
    <row r="19" ht="15" hidden="0" customHeight="1">
      <c r="A19" s="36" t="str">
        <v>Records by publisher</v>
      </c>
      <c r="B19" s="29"/>
    </row>
    <row r="20" ht="15" hidden="0" customHeight="1">
      <c r="A20" s="37" t="str">
        <v>AMP Comics</v>
      </c>
      <c r="B20" s="37" t="n">
        <f aca="0">COUNTIF(Catalog!$E$2:$E$200,A20)</f>
        <v>1</v>
      </c>
    </row>
    <row r="21" ht="15" hidden="0" customHeight="1">
      <c r="A21" s="37" t="str">
        <v>Alpha Productions (LCG: Other)</v>
      </c>
      <c r="B21" s="37" t="n">
        <f aca="0">COUNTIF(Catalog!$E$2:$E$200,A21)</f>
        <v>1</v>
      </c>
    </row>
    <row r="22" ht="15" hidden="0" customHeight="1">
      <c r="A22" s="37" t="str">
        <v>Bongo Comics</v>
      </c>
      <c r="B22" s="37" t="n">
        <f aca="0">COUNTIF(Catalog!$E$2:$E$200,A22)</f>
        <v>1</v>
      </c>
    </row>
    <row r="23" ht="15" hidden="0" customHeight="1">
      <c r="A23" s="37" t="str">
        <v>DC Comics</v>
      </c>
      <c r="B23" s="37" t="n">
        <f aca="0">COUNTIF(Catalog!$E$2:$E$200,A23)</f>
        <v>11</v>
      </c>
    </row>
    <row r="24" ht="15" hidden="0" customHeight="1">
      <c r="A24" s="37" t="str">
        <v>Dark Horse Comics</v>
      </c>
      <c r="B24" s="37" t="n">
        <f aca="0">COUNTIF(Catalog!$E$2:$E$200,A24)</f>
        <v>1</v>
      </c>
    </row>
    <row r="25" ht="15" hidden="0" customHeight="1">
      <c r="A25" s="37" t="str">
        <v>Dynamite</v>
      </c>
      <c r="B25" s="37" t="n">
        <f aca="0">COUNTIF(Catalog!$E$2:$E$200,A25)</f>
        <v>2</v>
      </c>
    </row>
    <row r="26" ht="15" hidden="0" customHeight="1">
      <c r="A26" s="37" t="str">
        <v>Eaglemoss Publications</v>
      </c>
      <c r="B26" s="37" t="n">
        <f aca="0">COUNTIF(Catalog!$E$2:$E$200,A26)</f>
        <v>1</v>
      </c>
    </row>
    <row r="27" ht="15" hidden="0" customHeight="1">
      <c r="A27" s="37" t="str">
        <v>IDW Publishing</v>
      </c>
      <c r="B27" s="37" t="n">
        <f aca="0">COUNTIF(Catalog!$E$2:$E$200,A27)</f>
        <v>4</v>
      </c>
    </row>
    <row r="28" ht="15" hidden="0" customHeight="1">
      <c r="A28" s="37" t="str">
        <v>Keenspot</v>
      </c>
      <c r="B28" s="37" t="n">
        <f aca="0">COUNTIF(Catalog!$E$2:$E$200,A28)</f>
        <v>1</v>
      </c>
    </row>
    <row r="29" ht="15" hidden="0" customHeight="1">
      <c r="A29" s="37" t="str">
        <v>Marvel Comics</v>
      </c>
      <c r="B29" s="37" t="n">
        <f aca="0">COUNTIF(Catalog!$E$2:$E$200,A29)</f>
        <v>3</v>
      </c>
    </row>
    <row r="30" ht="15" hidden="0" customHeight="1">
      <c r="A30" s="29" t="str">
        <v>Red 5 Comics</v>
      </c>
      <c r="B30" s="29" t="n">
        <f>COUNTIF(Catalog!$E$2:$E$200,A30)</f>
        <v>1</v>
      </c>
    </row>
    <row r="31" ht="15" hidden="0" customHeight="1">
      <c r="A31" s="36"/>
      <c r="B31" s="29"/>
    </row>
    <row r="32" ht="15" hidden="0" customHeight="1">
      <c r="A32" s="37" t="str">
        <v>Records by decade</v>
      </c>
      <c r="B32" s="37">
        <f aca="0"/>
      </c>
    </row>
    <row r="33" ht="15" hidden="0" customHeight="1">
      <c r="A33" s="37" t="str">
        <v>1990s</v>
      </c>
      <c r="B33" s="37" t="n">
        <f aca="0">COUNTIFS(Catalog!$D$2:$D$200,"&gt;=1990",Catalog!$D$2:$D$200,"&lt;=1999")</f>
        <v>7</v>
      </c>
    </row>
    <row r="34" ht="15" hidden="0" customHeight="1">
      <c r="A34" s="37" t="str">
        <v>2000s</v>
      </c>
      <c r="B34" s="37" t="n">
        <f aca="0">COUNTIFS(Catalog!$D$2:$D$200,"&gt;=2000",Catalog!$D$2:$D$200,"&lt;=2009")</f>
        <v>2</v>
      </c>
    </row>
    <row r="35" ht="15" hidden="0" customHeight="1">
      <c r="A35" s="29" t="str">
        <v>2010s</v>
      </c>
      <c r="B35" s="29" t="n">
        <f>COUNTIFS(Catalog!$D$2:$D$200,"&gt;=2010",Catalog!$D$2:$D$200,"&lt;=2019")</f>
        <v>13</v>
      </c>
    </row>
    <row r="36" ht="15" hidden="0" customHeight="1">
      <c r="A36" s="29" t="str">
        <v>2020s</v>
      </c>
      <c r="B36" s="29" t="n">
        <f>COUNTIFS(Catalog!$D$2:$D$200,"&gt;=2020",Catalog!$D$2:$D$200,"&lt;=2029")</f>
        <v>5</v>
      </c>
    </row>
    <row r="37" ht="15" hidden="0" customHeight="1">
      <c r="A37" s="29"/>
      <c r="B37" s="29"/>
    </row>
  </sheetData>
  <mergeCells>
    <mergeCell ref="A1:B1"/>
    <mergeCell ref="A2:B2"/>
    <mergeCell ref="A3:B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xSplit="2" ySplit="1" topLeftCell="C2" activePane="bottomRight" state="frozen"/>
    </sheetView>
  </sheetViews>
  <sheetFormatPr defaultColWidth="8.6796875" defaultRowHeight="15"/>
  <cols>
    <col min="1" max="1" width="15" hidden="0" customWidth="1"/>
    <col min="2" max="2" width="30" hidden="0" customWidth="1"/>
    <col min="3" max="4" width="7" hidden="0" customWidth="1"/>
    <col min="5" max="6" width="22" hidden="0" customWidth="1"/>
    <col min="7" max="7" width="42" hidden="0" customWidth="1"/>
    <col min="8" max="8" width="30" hidden="0" customWidth="1"/>
    <col min="9" max="9" width="16" hidden="0" customWidth="1"/>
    <col min="10" max="10" width="24" hidden="0" customWidth="1"/>
    <col min="11" max="11" width="26" hidden="0" customWidth="1"/>
    <col min="12" max="12" width="14" hidden="0" customWidth="1"/>
    <col min="13" max="13" width="24" hidden="0" customWidth="1"/>
    <col min="14" max="14" width="22" hidden="0" customWidth="1"/>
    <col min="15" max="15" width="14" hidden="0" customWidth="1"/>
    <col min="16" max="16" width="12" hidden="0" customWidth="1"/>
    <col min="17" max="17" width="11" hidden="0" customWidth="1"/>
    <col min="18" max="18" width="16" hidden="0" customWidth="1"/>
    <col min="19" max="19" width="12" hidden="0" customWidth="1"/>
    <col min="20" max="20" width="40" hidden="0" customWidth="1"/>
    <col min="21" max="21" width="48" hidden="0" customWidth="1"/>
    <col min="22" max="23" width="60" hidden="0" customWidth="1"/>
    <col min="24" max="24" width="70" hidden="0" customWidth="1"/>
    <col min="25" max="25" width="13" hidden="0" customWidth="1"/>
    <col min="26" max="28" width="50" hidden="0" customWidth="1"/>
    <col min="29" max="29" width="22" hidden="0" customWidth="1"/>
    <col min="30" max="30" width="14" hidden="0" customWidth="1"/>
    <col min="31" max="31" width="16" hidden="0" customWidth="1"/>
    <col min="32" max="32" width="22" hidden="0" customWidth="1"/>
    <col min="3" max="3" width="14" hidden="0" customWidth="1"/>
  </cols>
  <sheetData>
    <row r="1" ht="30" hidden="0" customHeight="1">
      <c r="A1" s="10" t="s">
        <v>16</v>
      </c>
      <c r="B1" s="10" t="s">
        <v>17</v>
      </c>
      <c r="C1" s="10" t="s">
        <v>18</v>
      </c>
      <c r="D1" s="10" t="s">
        <v>19</v>
      </c>
      <c r="E1" s="10" t="s">
        <v>20</v>
      </c>
      <c r="F1" s="10" t="s">
        <v>21</v>
      </c>
      <c r="G1" s="10" t="s">
        <v>22</v>
      </c>
      <c r="H1" s="10" t="s">
        <v>23</v>
      </c>
      <c r="I1" s="10" t="s">
        <v>24</v>
      </c>
      <c r="J1" s="10" t="s">
        <v>25</v>
      </c>
      <c r="K1" s="10" t="s">
        <v>26</v>
      </c>
      <c r="L1" s="10" t="s">
        <v>27</v>
      </c>
      <c r="M1" s="10" t="s">
        <v>28</v>
      </c>
      <c r="N1" s="10" t="s">
        <v>29</v>
      </c>
      <c r="O1" s="10" t="s">
        <v>30</v>
      </c>
      <c r="P1" s="10" t="s">
        <v>31</v>
      </c>
      <c r="Q1" s="10" t="s">
        <v>32</v>
      </c>
      <c r="R1" s="10" t="s">
        <v>33</v>
      </c>
      <c r="S1" s="10" t="s">
        <v>34</v>
      </c>
      <c r="T1" s="10" t="s">
        <v>35</v>
      </c>
      <c r="U1" s="10" t="s">
        <v>36</v>
      </c>
      <c r="V1" s="10" t="s">
        <v>37</v>
      </c>
      <c r="W1" s="10" t="s">
        <v>38</v>
      </c>
      <c r="X1" s="10" t="s">
        <v>39</v>
      </c>
      <c r="Y1" s="10" t="s">
        <v>40</v>
      </c>
      <c r="Z1" s="10" t="s">
        <v>41</v>
      </c>
      <c r="AA1" s="10" t="s">
        <v>42</v>
      </c>
      <c r="AB1" s="10" t="s">
        <v>43</v>
      </c>
      <c r="AC1" s="10" t="s">
        <v>44</v>
      </c>
      <c r="AD1" s="10" t="s">
        <v>45</v>
      </c>
      <c r="AE1" s="10" t="s">
        <v>46</v>
      </c>
      <c r="AF1" s="10" t="s">
        <v>47</v>
      </c>
    </row>
    <row r="2" ht="42" hidden="0" customHeight="1">
      <c r="A2" s="23" t="str">
        <v>CL-SUP75-0001</v>
      </c>
      <c r="B2" s="23" t="str">
        <v>Lethargic Comics Weakly</v>
      </c>
      <c r="C2" s="23" t="str">
        <v>#12</v>
      </c>
      <c r="D2" s="21" t="n">
        <v>1993</v>
      </c>
      <c r="E2" s="23" t="str">
        <v>Alpha Productions (LCG: Other)</v>
      </c>
      <c r="F2" s="23" t="str">
        <v>Greg Hyland</v>
      </c>
      <c r="G2" s="23" t="str">
        <v>Standard cover ('The Death of Lethargic Lad?')</v>
      </c>
      <c r="H2" s="23" t="str">
        <v>Superman #75</v>
      </c>
      <c r="I2" s="23" t="str">
        <v>Parody / homage</v>
      </c>
      <c r="J2" s="23" t="str">
        <v>Lethargic Lad</v>
      </c>
      <c r="K2" s="23" t="str">
        <v>Not documented</v>
      </c>
      <c r="L2" s="23" t="str">
        <v>Not documented</v>
      </c>
      <c r="M2" s="23" t="str">
        <v>Not documented</v>
      </c>
      <c r="N2" s="23" t="str">
        <v>Standard cover</v>
      </c>
      <c r="O2" s="23" t="str">
        <v>US / English</v>
      </c>
      <c r="P2" s="22" t="str">
        <v>1993; exact day unconfirmed</v>
      </c>
      <c r="Q2" s="23" t="str">
        <v>Not Owned</v>
      </c>
      <c r="R2" s="23" t="str">
        <v>Not supplied</v>
      </c>
      <c r="S2" s="23" t="str">
        <v>Show</v>
      </c>
      <c r="T2" s="23" t="str">
        <v>lethargic-comics-weakly-12-1993-standard-cover-the-death-of-lethargic-superman-75-homage</v>
      </c>
      <c r="U2" s="23" t="str">
        <v>Lethargic Comics Weakly #12 — Standard cover ('The Death of Lethargic Lad?')</v>
      </c>
      <c r="V2" s="23" t="str">
        <v>Lethargic Comics Weakly #12. GCD confirms Greg Hyland signature and exact Superman #75 target. 1993 publication year; supplied January 1 day is an indexing placeholder, not a confirmed on-sale day.</v>
      </c>
      <c r="W2" s="23" t="str">
        <v>GCD confirms Greg Hyland signature and exact Superman #75 target. 1993 publication year; supplied January 1 day is an indexing placeholder, not a confirmed on-sale day.</v>
      </c>
      <c r="X2" s="23" t="str">
        <v>GCD confirms Greg Hyland signature and exact Superman #75 target. 1993 publication year; supplied January 1 day is an indexing placeholder, not a confirmed on-sale day. Some depicted identities remain unresolved.</v>
      </c>
      <c r="Y2" s="24" t="str">
        <v>Verified</v>
      </c>
      <c r="Z2" s="25" t="str">
        <v>https://leagueofcomicgeeks.com/comic/6563084/lethargic-comics-weakly-12</v>
      </c>
      <c r="AA2" s="25" t="str">
        <v>https://www.comics.org/issue/741086/</v>
      </c>
      <c r="AB2" s="25" t="str">
        <v>https://s3.amazonaws.com/comicgeeks/comics/covers/medium-6563084.jpg</v>
      </c>
      <c r="AC2" s="23" t="str">
        <v>CL-SUP75-0001.jpg</v>
      </c>
      <c r="AD2" s="23" t="str">
        <v>Not documented</v>
      </c>
      <c r="AE2" s="23" t="str">
        <v>Published</v>
      </c>
      <c r="AF2" s="23" t="str">
        <v>Deep search 2026-10-19</v>
      </c>
    </row>
    <row r="3" ht="42" hidden="0" customHeight="1">
      <c r="A3" s="23" t="str">
        <v>CL-SUP75-0002</v>
      </c>
      <c r="B3" s="23" t="str">
        <v>Captain America</v>
      </c>
      <c r="C3" s="23" t="str">
        <v>#451</v>
      </c>
      <c r="D3" s="21" t="n">
        <v>1996</v>
      </c>
      <c r="E3" s="23" t="str">
        <v>Marvel Comics</v>
      </c>
      <c r="F3" s="23" t="str">
        <v>Ron Garney</v>
      </c>
      <c r="G3" s="23" t="str">
        <v>Standard cover</v>
      </c>
      <c r="H3" s="23" t="str">
        <v>Superman #75</v>
      </c>
      <c r="I3" s="23" t="str">
        <v>Direct homage</v>
      </c>
      <c r="J3" s="23" t="str">
        <v>Captain America</v>
      </c>
      <c r="K3" s="23" t="str">
        <v>Not documented</v>
      </c>
      <c r="L3" s="23" t="str">
        <v>Not documented</v>
      </c>
      <c r="M3" s="23" t="str">
        <v>Not documented</v>
      </c>
      <c r="N3" s="23" t="str">
        <v>Standard cover</v>
      </c>
      <c r="O3" s="23" t="str">
        <v>US / English</v>
      </c>
      <c r="P3" s="22" t="n">
        <v>35131</v>
      </c>
      <c r="Q3" s="23" t="str">
        <v>Not Owned</v>
      </c>
      <c r="R3" s="23" t="str">
        <v>Not supplied</v>
      </c>
      <c r="S3" s="23" t="str">
        <v>Show</v>
      </c>
      <c r="T3" s="23" t="str">
        <v>captain-america-451-1996-standard-cover-superman-75-homage</v>
      </c>
      <c r="U3" s="23" t="str">
        <v>Captain America #451 — Standard cover</v>
      </c>
      <c r="V3" s="23" t="str">
        <v>Captain America #451. The tattered Captain America flag and shield repeat the torn-cape memorial arrangement. Exact cover reviewed; do not treat background costume iconography as proof of a civilian identity.</v>
      </c>
      <c r="W3" s="23" t="str">
        <v>The tattered Captain America flag and shield repeat the torn-cape memorial arrangement. Exact cover reviewed; do not treat background costume iconography as proof of a civilian identity.</v>
      </c>
      <c r="X3" s="23" t="str">
        <v>The tattered Captain America flag and shield repeat the torn-cape memorial arrangement. Exact cover reviewed; do not treat background costume iconography as proof of a civilian identity. Some depicted identities remain unresolved.</v>
      </c>
      <c r="Y3" s="24" t="str">
        <v>Partial</v>
      </c>
      <c r="Z3" s="25" t="str">
        <v>https://leagueofcomicgeeks.com/comic/3206706/captain-america-451</v>
      </c>
      <c r="AA3" s="25" t="str">
        <v>https://www.comics.org/issue/58800/</v>
      </c>
      <c r="AB3" s="25" t="str">
        <v>https://s3.amazonaws.com/comicgeeks/comics/covers/medium-3206706.jpg</v>
      </c>
      <c r="AC3" s="23" t="str">
        <v>CL-SUP75-0002.jpg</v>
      </c>
      <c r="AD3" s="23" t="str">
        <v>Not documented</v>
      </c>
      <c r="AE3" s="23" t="str">
        <v>Published</v>
      </c>
      <c r="AF3" s="23" t="str">
        <v>Deep search 2026-10-19</v>
      </c>
    </row>
    <row r="4" ht="54" hidden="0" customHeight="1">
      <c r="A4" s="23" t="str">
        <v>CL-SUP75-0003</v>
      </c>
      <c r="B4" s="23" t="str">
        <v>Punisher</v>
      </c>
      <c r="C4" s="23" t="str">
        <v>#17</v>
      </c>
      <c r="D4" s="21" t="n">
        <v>1997</v>
      </c>
      <c r="E4" s="23" t="str">
        <v>Marvel Comics</v>
      </c>
      <c r="F4" s="23" t="str">
        <v>Tom Lyle (pencils); Robert Jones (inks)</v>
      </c>
      <c r="G4" s="23" t="str">
        <v>Standard cover</v>
      </c>
      <c r="H4" s="23" t="str">
        <v>Superman #75</v>
      </c>
      <c r="I4" s="23" t="str">
        <v>Direct homage</v>
      </c>
      <c r="J4" s="23" t="str">
        <v>Spider-Man (Peter Parker); Daredevil (Matt Murdock); G. W. Bridge; X-Cutioner (Carl Denti); Kymberly Taylor</v>
      </c>
      <c r="K4" s="23" t="str">
        <v>Not documented</v>
      </c>
      <c r="L4" s="23" t="str">
        <v>Not documented</v>
      </c>
      <c r="M4" s="23" t="str">
        <v>Not documented</v>
      </c>
      <c r="N4" s="23" t="str">
        <v>Standard cover</v>
      </c>
      <c r="O4" s="23" t="str">
        <v>US / English</v>
      </c>
      <c r="P4" s="22" t="n">
        <v>35445</v>
      </c>
      <c r="Q4" s="23" t="str">
        <v>Not Owned</v>
      </c>
      <c r="R4" s="23" t="str">
        <v>Not supplied</v>
      </c>
      <c r="S4" s="23" t="str">
        <v>Show</v>
      </c>
      <c r="T4" s="23" t="str">
        <v>punisher-17-1997-standard-cover-superman-75-homage</v>
      </c>
      <c r="U4" s="23" t="str">
        <v>Punisher #17 — Standard cover</v>
      </c>
      <c r="V4" s="23" t="str">
        <v>Punisher #17. Original-art dealer identifies Tom Lyle and Robert Jones, the Superman #75 homage, and the depicted Spider-Man, Daredevil, G. W. Bridge, X-Cutioner and Kymberly Taylor. The Punisher is represented by the torn emblem, not a standing figure.</v>
      </c>
      <c r="W4" s="23" t="str">
        <v>Original-art dealer identifies Tom Lyle and Robert Jones, the Superman #75 homage, and the depicted Spider-Man, Daredevil, G. W. Bridge, X-Cutioner and Kymberly Taylor. The Punisher is represented by the torn emblem, not a standing figure.</v>
      </c>
      <c r="X4" s="23" t="str">
        <v>Original-art dealer identifies Tom Lyle and Robert Jones, the Superman #75 homage, and the depicted Spider-Man, Daredevil, G. W. Bridge, X-Cutioner and Kymberly Taylor. The Punisher is represented by the torn emblem, not a standing figure.</v>
      </c>
      <c r="Y4" s="26" t="str">
        <v>Verified</v>
      </c>
      <c r="Z4" s="25" t="str">
        <v>https://leagueofcomicgeeks.com/comic/6818373/punisher-17</v>
      </c>
      <c r="AA4" s="25" t="str">
        <v>https://www.romitaman.com/GalleryPiece.asp?ArtistId=1052&amp;Piece=32015</v>
      </c>
      <c r="AB4" s="25" t="str">
        <v>https://s3.amazonaws.com/comicgeeks/comics/covers/medium-6818373.jpg</v>
      </c>
      <c r="AC4" s="23" t="str">
        <v>CL-SUP75-0003.jpg</v>
      </c>
      <c r="AD4" s="23" t="str">
        <v>Not documented</v>
      </c>
      <c r="AE4" s="23" t="str">
        <v>Published</v>
      </c>
      <c r="AF4" s="23" t="str">
        <v>Deep search 2026-10-19</v>
      </c>
    </row>
    <row r="5" ht="42" hidden="0" customHeight="1">
      <c r="A5" s="23" t="str">
        <v>CL-SUP75-0004</v>
      </c>
      <c r="B5" s="23" t="str">
        <v>Superman: The Man of Steel</v>
      </c>
      <c r="C5" s="23" t="str">
        <v>#75</v>
      </c>
      <c r="D5" s="21" t="n">
        <v>1997</v>
      </c>
      <c r="E5" s="23" t="str">
        <v>DC Comics</v>
      </c>
      <c r="F5" s="23" t="str">
        <v>Jon Bogdanove (pencils); Dennis Janke (inks); Patrick Martin (colors)</v>
      </c>
      <c r="G5" s="23" t="str">
        <v>Standard cover (+ Newsstand)</v>
      </c>
      <c r="H5" s="23" t="str">
        <v>Superman #75</v>
      </c>
      <c r="I5" s="23" t="str">
        <v>Parody / homage</v>
      </c>
      <c r="J5" s="23" t="str">
        <v>Named figures remain unconfirmed</v>
      </c>
      <c r="K5" s="23" t="str">
        <v>Not documented</v>
      </c>
      <c r="L5" s="23" t="str">
        <v>Not documented</v>
      </c>
      <c r="M5" s="23" t="str">
        <v>Not documented</v>
      </c>
      <c r="N5" s="23" t="str">
        <v>Standard cover</v>
      </c>
      <c r="O5" s="23" t="str">
        <v>US / English</v>
      </c>
      <c r="P5" s="22" t="n">
        <v>35739</v>
      </c>
      <c r="Q5" s="23" t="str">
        <v>Not Owned</v>
      </c>
      <c r="R5" s="23" t="str">
        <v>Not supplied</v>
      </c>
      <c r="S5" s="23" t="str">
        <v>Show</v>
      </c>
      <c r="T5" s="23" t="str">
        <v>superman-the-man-of-steel-75-1997-standard-cover-newsstand-superman-75-homage</v>
      </c>
      <c r="U5" s="23" t="str">
        <v>Superman: The Man of Steel #75 — Standard cover (+ Newsstand)</v>
      </c>
      <c r="V5" s="23" t="str">
        <v>Superman: The Man of Steel #75. Bogdanove/Janke/Martin cover restages the cape memorial with Mr. Mxyzptlk costume and hat. Direct and newsstand use the same drawing; background mourners remain unidentified.</v>
      </c>
      <c r="W5" s="23" t="str">
        <v>Bogdanove/Janke/Martin cover restages the cape memorial with Mr. Mxyzptlk costume and hat. Direct and newsstand use the same drawing; background mourners remain unidentified.</v>
      </c>
      <c r="X5" s="23" t="str">
        <v>Bogdanove/Janke/Martin cover restages the cape memorial with Mr. Mxyzptlk costume and hat. Direct and newsstand use the same drawing; background mourners remain unidentified. Some depicted identities remain unresolved.</v>
      </c>
      <c r="Y5" s="24" t="str">
        <v>Partial</v>
      </c>
      <c r="Z5" s="25" t="str">
        <v>https://leagueofcomicgeeks.com/comic/7127411/superman-the-man-of-steel-75</v>
      </c>
      <c r="AA5" s="25" t="str">
        <v>https://comicvine.gamespot.com/profile/cbishop/lists/superman-75-homages-28/60973/</v>
      </c>
      <c r="AB5" s="25" t="str">
        <v>https://s3.amazonaws.com/comicgeeks/comics/covers/medium-7127411.jpg</v>
      </c>
      <c r="AC5" s="23" t="str">
        <v>CL-SUP75-0004.jpg</v>
      </c>
      <c r="AD5" s="23" t="str">
        <v>Not documented</v>
      </c>
      <c r="AE5" s="23" t="str">
        <v>Published</v>
      </c>
      <c r="AF5" s="23" t="str">
        <v>Deep search 2026-10-19</v>
      </c>
    </row>
    <row r="6" ht="30" hidden="0" customHeight="1">
      <c r="A6" s="23" t="str">
        <v>CL-SUP75-0005</v>
      </c>
      <c r="B6" s="23" t="str">
        <v>Deadpool</v>
      </c>
      <c r="C6" s="23" t="str">
        <v>#62</v>
      </c>
      <c r="D6" s="21" t="n">
        <v>2002</v>
      </c>
      <c r="E6" s="23" t="str">
        <v>Marvel Comics</v>
      </c>
      <c r="F6" s="23" t="str">
        <v>Georges Jeanty (pencils); Jon Holdredge (inks)</v>
      </c>
      <c r="G6" s="23" t="str">
        <v>Standard cover ('Funeral for a Freak')</v>
      </c>
      <c r="H6" s="23" t="str">
        <v>Superman #75</v>
      </c>
      <c r="I6" s="23" t="str">
        <v>Parody / homage</v>
      </c>
      <c r="J6" s="23" t="str">
        <v>Named figures remain unconfirmed</v>
      </c>
      <c r="K6" s="23" t="str">
        <v>Not documented</v>
      </c>
      <c r="L6" s="23" t="str">
        <v>Not documented</v>
      </c>
      <c r="M6" s="23" t="str">
        <v>Not documented</v>
      </c>
      <c r="N6" s="23" t="str">
        <v>Standard cover</v>
      </c>
      <c r="O6" s="23" t="str">
        <v>US / English</v>
      </c>
      <c r="P6" s="22" t="n">
        <v>37272</v>
      </c>
      <c r="Q6" s="23" t="str">
        <v>Not Owned</v>
      </c>
      <c r="R6" s="23" t="str">
        <v>Not supplied</v>
      </c>
      <c r="S6" s="23" t="str">
        <v>Show</v>
      </c>
      <c r="T6" s="23" t="str">
        <v>deadpool-62-2002-standard-cover-funeral-for-a-freak-superman-75-homage</v>
      </c>
      <c r="U6" s="23" t="str">
        <v>Deadpool #62 — Standard cover ('Funeral for a Freak')</v>
      </c>
      <c r="V6" s="23" t="str">
        <v>Deadpool #62. Funeral for a Freak tribute uses Deadpool costume remnants and funeral silhouettes. Distinguish the 1997-series #62 from the unrelated 2012 issue.</v>
      </c>
      <c r="W6" s="23" t="str">
        <v>Funeral for a Freak tribute uses Deadpool costume remnants and funeral silhouettes. Distinguish the 1997-series #62 from the unrelated 2012 issue.</v>
      </c>
      <c r="X6" s="23" t="str">
        <v>Funeral for a Freak tribute uses Deadpool costume remnants and funeral silhouettes. Distinguish the 1997-series #62 from the unrelated 2012 issue. Some depicted identities remain unresolved.</v>
      </c>
      <c r="Y6" s="24" t="str">
        <v>Partial</v>
      </c>
      <c r="Z6" s="25" t="str">
        <v>https://leagueofcomicgeeks.com/comic/3248218/deadpool-62</v>
      </c>
      <c r="AA6" s="25" t="str">
        <v>https://www.comics.org/issue/89621/</v>
      </c>
      <c r="AB6" s="25" t="str">
        <v>https://s3.amazonaws.com/comicgeeks/comics/covers/medium-3248218.jpg</v>
      </c>
      <c r="AC6" s="23" t="str">
        <v>CL-SUP75-0005.jpg</v>
      </c>
      <c r="AD6" s="23" t="str">
        <v>Not documented</v>
      </c>
      <c r="AE6" s="23" t="str">
        <v>Published</v>
      </c>
      <c r="AF6" s="23" t="str">
        <v>Deep search 2026-10-19</v>
      </c>
    </row>
    <row r="7" ht="30" hidden="0" customHeight="1">
      <c r="A7" s="23" t="str">
        <v>CL-SUP75-0006</v>
      </c>
      <c r="B7" s="23" t="str">
        <v>Abyss</v>
      </c>
      <c r="C7" s="23" t="str">
        <v>#1</v>
      </c>
      <c r="D7" s="21" t="n">
        <v>2007</v>
      </c>
      <c r="E7" s="23" t="str">
        <v>Red 5 Comics</v>
      </c>
      <c r="F7" s="23" t="str">
        <v>Lucas Marangon</v>
      </c>
      <c r="G7" s="23" t="str">
        <v>Standard cover</v>
      </c>
      <c r="H7" s="23" t="str">
        <v>Superman #75</v>
      </c>
      <c r="I7" s="23" t="str">
        <v>Parody / homage</v>
      </c>
      <c r="J7" s="23" t="str">
        <v>Named figures remain unconfirmed</v>
      </c>
      <c r="K7" s="23" t="str">
        <v>Not documented</v>
      </c>
      <c r="L7" s="23" t="str">
        <v>Not documented</v>
      </c>
      <c r="M7" s="23" t="str">
        <v>Not documented</v>
      </c>
      <c r="N7" s="23" t="str">
        <v>Standard cover</v>
      </c>
      <c r="O7" s="23" t="str">
        <v>US / English</v>
      </c>
      <c r="P7" s="22" t="n">
        <v>39372</v>
      </c>
      <c r="Q7" s="23" t="str">
        <v>Not Owned</v>
      </c>
      <c r="R7" s="23" t="str">
        <v>Not supplied</v>
      </c>
      <c r="S7" s="23" t="str">
        <v>Show</v>
      </c>
      <c r="T7" s="23" t="str">
        <v>abyss-1-2007-standard-cover-superman-75-homage</v>
      </c>
      <c r="U7" s="23" t="str">
        <v>Abyss #1 — Standard cover</v>
      </c>
      <c r="V7" s="23" t="str">
        <v>Abyss #1. Lucas Marangon cover repeats the tattered costume and funeral arrangement; the mourners have not all been reliably identified.</v>
      </c>
      <c r="W7" s="23" t="str">
        <v>Lucas Marangon cover repeats the tattered costume and funeral arrangement; the mourners have not all been reliably identified.</v>
      </c>
      <c r="X7" s="23" t="str">
        <v>Lucas Marangon cover repeats the tattered costume and funeral arrangement; the mourners have not all been reliably identified. Some depicted identities remain unresolved.</v>
      </c>
      <c r="Y7" s="24" t="str">
        <v>Partial</v>
      </c>
      <c r="Z7" s="25" t="str">
        <v>https://leagueofcomicgeeks.com/comic/2998504/abyss-1</v>
      </c>
      <c r="AA7" s="25" t="str">
        <v>https://www.keycollectorcomics.com/issue/abyss-1-1-643208%2C643208/</v>
      </c>
      <c r="AB7" s="25" t="str">
        <v>https://s3.amazonaws.com/comicgeeks/comics/covers/medium-2998504.jpg</v>
      </c>
      <c r="AC7" s="23" t="str">
        <v>CL-SUP75-0006.jpg</v>
      </c>
      <c r="AD7" s="23" t="str">
        <v>Not documented</v>
      </c>
      <c r="AE7" s="23" t="str">
        <v>Published</v>
      </c>
      <c r="AF7" s="23" t="str">
        <v>Deep search 2026-10-19</v>
      </c>
    </row>
    <row r="8" ht="30" hidden="0" customHeight="1">
      <c r="A8" s="23" t="str">
        <v>CL-SUP75-0007</v>
      </c>
      <c r="B8" s="23" t="str">
        <v>The Cape</v>
      </c>
      <c r="C8" s="23" t="str">
        <v>#1</v>
      </c>
      <c r="D8" s="21" t="n">
        <v>2011</v>
      </c>
      <c r="E8" s="23" t="str">
        <v>IDW Publishing</v>
      </c>
      <c r="F8" s="23" t="str">
        <v>Gabriel Rodríguez</v>
      </c>
      <c r="G8" s="23" t="str">
        <v>1:25 Gabriel Rodríguez Variant</v>
      </c>
      <c r="H8" s="23" t="str">
        <v>Superman #75</v>
      </c>
      <c r="I8" s="23" t="str">
        <v>Parody / homage</v>
      </c>
      <c r="J8" s="23" t="str">
        <v>Named figures remain unconfirmed</v>
      </c>
      <c r="K8" s="23" t="str">
        <v>Not documented</v>
      </c>
      <c r="L8" s="23" t="str">
        <v>Not documented</v>
      </c>
      <c r="M8" s="23" t="str">
        <v>1:25</v>
      </c>
      <c r="N8" s="23" t="str">
        <v>Variant cover</v>
      </c>
      <c r="O8" s="23" t="str">
        <v>US / English</v>
      </c>
      <c r="P8" s="22" t="n">
        <v>40576</v>
      </c>
      <c r="Q8" s="23" t="str">
        <v>Not Owned</v>
      </c>
      <c r="R8" s="23" t="str">
        <v>Not supplied</v>
      </c>
      <c r="S8" s="23" t="str">
        <v>Show</v>
      </c>
      <c r="T8" s="23" t="str">
        <v>the-cape-1-2011-1-25-gabriel-rodr-guez-variant-superman-75-homage</v>
      </c>
      <c r="U8" s="23" t="str">
        <v>The Cape #1 — 1:25 Gabriel Rodríguez Variant</v>
      </c>
      <c r="V8" s="23" t="str">
        <v>The Cape #1. Gabriel Rodríguez incentive cover depicts the torn cape hanging above the wreckage. The later treasury reuses this same artwork.</v>
      </c>
      <c r="W8" s="23" t="str">
        <v>Gabriel Rodríguez incentive cover depicts the torn cape hanging above the wreckage. The later treasury reuses this same artwork.</v>
      </c>
      <c r="X8" s="23" t="str">
        <v>Gabriel Rodríguez incentive cover depicts the torn cape hanging above the wreckage. The later treasury reuses this same artwork. Some depicted identities remain unresolved.</v>
      </c>
      <c r="Y8" s="26" t="str">
        <v>Verified</v>
      </c>
      <c r="Z8" s="25" t="str">
        <v>https://leagueofcomicgeeks.com/comic/6452360/the-cape-1?variant=9148695</v>
      </c>
      <c r="AA8" s="25" t="str">
        <v>https://leagueofcomicgeeks.com/profile/galko/lists/9396/cover-homage-superman-75</v>
      </c>
      <c r="AB8" s="25" t="str">
        <v>https://s3.amazonaws.com/comicgeeks/comics/covers/medium-9148695.jpg</v>
      </c>
      <c r="AC8" s="23" t="str">
        <v>CL-SUP75-0007.jpg</v>
      </c>
      <c r="AD8" s="23" t="str">
        <v>Not documented</v>
      </c>
      <c r="AE8" s="23" t="str">
        <v>Published</v>
      </c>
      <c r="AF8" s="23" t="str">
        <v>Deep search 2026-10-19</v>
      </c>
    </row>
    <row r="9" ht="42" hidden="0" customHeight="1">
      <c r="A9" s="23" t="str">
        <v>CL-SUP75-0008</v>
      </c>
      <c r="B9" s="23" t="str">
        <v>Action Comics</v>
      </c>
      <c r="C9" s="23" t="str">
        <v>#901</v>
      </c>
      <c r="D9" s="21" t="n">
        <v>2011</v>
      </c>
      <c r="E9" s="23" t="str">
        <v>DC Comics</v>
      </c>
      <c r="F9" s="23" t="str">
        <v>Dan Jurgens (pencils); Norm Rapmund (inks); Andrew Dalhouse (colors)</v>
      </c>
      <c r="G9" s="23" t="str">
        <v>Dan Jurgens Variant</v>
      </c>
      <c r="H9" s="23" t="str">
        <v>Superman #75</v>
      </c>
      <c r="I9" s="23" t="str">
        <v>Direct homage</v>
      </c>
      <c r="J9" s="23" t="str">
        <v>Doomsday</v>
      </c>
      <c r="K9" s="23" t="str">
        <v>Not documented</v>
      </c>
      <c r="L9" s="23" t="str">
        <v>Not documented</v>
      </c>
      <c r="M9" s="23" t="str">
        <v>1:10 incentive</v>
      </c>
      <c r="N9" s="23" t="str">
        <v>Variant cover</v>
      </c>
      <c r="O9" s="23" t="str">
        <v>US / English</v>
      </c>
      <c r="P9" s="22" t="n">
        <v>40688</v>
      </c>
      <c r="Q9" s="23" t="str">
        <v>Not Owned</v>
      </c>
      <c r="R9" s="23" t="str">
        <v>Not supplied</v>
      </c>
      <c r="S9" s="23" t="str">
        <v>Show</v>
      </c>
      <c r="T9" s="23" t="str">
        <v>action-comics-901-2011-dan-jurgens-variant-superman-75-homage</v>
      </c>
      <c r="U9" s="23" t="str">
        <v>Action Comics #901 — Dan Jurgens Variant</v>
      </c>
      <c r="V9" s="23" t="str">
        <v>Action Comics #901. GCD identifies the Jurgens/Rapmund variant as a Superman #75 homage and a 1:10 incentive. Several Doomsday forms surround the torn cape; do not substitute interior cast credits for exact figure identities.</v>
      </c>
      <c r="W9" s="23" t="str">
        <v>GCD identifies the Jurgens/Rapmund variant as a Superman #75 homage and a 1:10 incentive. Several Doomsday forms surround the torn cape; do not substitute interior cast credits for exact figure identities.</v>
      </c>
      <c r="X9" s="23" t="str">
        <v>GCD identifies the Jurgens/Rapmund variant as a Superman #75 homage and a 1:10 incentive. Several Doomsday forms surround the torn cape; do not substitute interior cast credits for exact figure identities. Some depicted identities remain unresolved.</v>
      </c>
      <c r="Y9" s="26" t="str">
        <v>Verified</v>
      </c>
      <c r="Z9" s="25" t="str">
        <v>https://leagueofcomicgeeks.com/comic/2550653/action-comics-901?variant=3719193</v>
      </c>
      <c r="AA9" s="25" t="str">
        <v>https://my.comics.org/issue/879489/</v>
      </c>
      <c r="AB9" s="25" t="str">
        <v>https://s3.amazonaws.com/comicgeeks/comics/covers/medium-3719193.jpg</v>
      </c>
      <c r="AC9" s="23" t="str">
        <v>CL-SUP75-0008.jpg</v>
      </c>
      <c r="AD9" s="23" t="str">
        <v>Not documented</v>
      </c>
      <c r="AE9" s="23" t="str">
        <v>Published</v>
      </c>
      <c r="AF9" s="23" t="str">
        <v>Deep search 2026-10-19</v>
      </c>
    </row>
    <row r="10" ht="42" hidden="0" customHeight="1">
      <c r="A10" s="23" t="str">
        <v>CL-SUP75-0009</v>
      </c>
      <c r="B10" s="23" t="str">
        <v>Joe Hill's Terrifyingly Tragic Treasury Edition</v>
      </c>
      <c r="C10" s="23" t="str">
        <v>Unconfirmed after source review</v>
      </c>
      <c r="D10" s="21" t="n">
        <v>2013</v>
      </c>
      <c r="E10" s="23" t="str">
        <v>IDW Publishing</v>
      </c>
      <c r="F10" s="23" t="str">
        <v>Gabriel Rodríguez (reused artwork)</v>
      </c>
      <c r="G10" s="23" t="str">
        <v>Treasury cover</v>
      </c>
      <c r="H10" s="23" t="str">
        <v>Superman #75</v>
      </c>
      <c r="I10" s="23" t="str">
        <v>Reference / reused artwork</v>
      </c>
      <c r="J10" s="23" t="str">
        <v>Named figures remain unconfirmed</v>
      </c>
      <c r="K10" s="23" t="str">
        <v>Not documented</v>
      </c>
      <c r="L10" s="23" t="str">
        <v>Not documented</v>
      </c>
      <c r="M10" s="23" t="str">
        <v>Not documented</v>
      </c>
      <c r="N10" s="23" t="str">
        <v>Treasury edition</v>
      </c>
      <c r="O10" s="23" t="str">
        <v>US / English</v>
      </c>
      <c r="P10" s="22" t="n">
        <v>41388</v>
      </c>
      <c r="Q10" s="23" t="str">
        <v>Not Owned</v>
      </c>
      <c r="R10" s="23" t="str">
        <v>Not supplied</v>
      </c>
      <c r="S10" s="23" t="str">
        <v>Hide</v>
      </c>
      <c r="T10" s="23" t="str">
        <v>joe-hill-s-terrifyingly-tragic-treasury-edition-2013-treasury-cover-superman-75-homage</v>
      </c>
      <c r="U10" s="23" t="str">
        <v>Joe Hill's Terrifyingly Tragic Treasury Edition — Treasury cover</v>
      </c>
      <c r="V10" s="23" t="str">
        <v>Joe Hill's Terrifyingly Tragic Treasury Edition . Treasury reuses the Gabriel Rodríguez The Cape #1 cover. Retained as a reference, not another distinct homage artwork.</v>
      </c>
      <c r="W10" s="23" t="str">
        <v>Treasury reuses the Gabriel Rodríguez The Cape #1 cover. Retained as a reference, not another distinct homage artwork.</v>
      </c>
      <c r="X10" s="23" t="str">
        <v>Treasury reuses the Gabriel Rodríguez The Cape #1 cover. Retained as a reference, not another distinct homage artwork. Reference or grouped edition; excluded from distinct-artwork gallery. Some depicted identities remain unresolved.</v>
      </c>
      <c r="Y10" s="26" t="str">
        <v>Partial</v>
      </c>
      <c r="Z10" s="25" t="str">
        <v>https://leagueofcomicgeeks.com/comic/6595544/joe-hills-terrifyingly-tragic-treasury-edition</v>
      </c>
      <c r="AA10" s="25" t="str">
        <v>https://leagueofcomicgeeks.com/profile/galko/lists/9396/cover-homage-superman-75</v>
      </c>
      <c r="AB10" s="25" t="str">
        <v>https://s3.amazonaws.com/comicgeeks/comics/covers/medium-6595544.jpg</v>
      </c>
      <c r="AC10" s="23" t="str">
        <v>CL-SUP75-0009.jpg</v>
      </c>
      <c r="AD10" s="23" t="str">
        <v>Not documented</v>
      </c>
      <c r="AE10" s="23" t="str">
        <v>Published</v>
      </c>
      <c r="AF10" s="23" t="str">
        <v>Deep search 2026-10-19</v>
      </c>
    </row>
    <row r="11" ht="42" hidden="0" customHeight="1">
      <c r="A11" s="23" t="str">
        <v>CL-SUP75-0010</v>
      </c>
      <c r="B11" s="23" t="str">
        <v>DC Comics Graphic Novel Collection</v>
      </c>
      <c r="C11" s="23" t="str">
        <v>Vol. 16</v>
      </c>
      <c r="D11" s="21" t="n">
        <v>2016</v>
      </c>
      <c r="E11" s="23" t="str">
        <v>Eaglemoss Publications</v>
      </c>
      <c r="F11" s="23" t="str">
        <v>Dan Jurgens; Brett Breeding (reused artwork)</v>
      </c>
      <c r="G11" s="23" t="str">
        <v>Superman: The Death of Superman HC</v>
      </c>
      <c r="H11" s="23" t="str">
        <v>Superman #75</v>
      </c>
      <c r="I11" s="23" t="str">
        <v>Reference / reused artwork</v>
      </c>
      <c r="J11" s="23" t="str">
        <v>Superman (Clark Kent); Lois Lane; Jimmy Olsen</v>
      </c>
      <c r="K11" s="23" t="str">
        <v>Not documented</v>
      </c>
      <c r="L11" s="23" t="str">
        <v>Not documented</v>
      </c>
      <c r="M11" s="23" t="str">
        <v>Not documented</v>
      </c>
      <c r="N11" s="23" t="str">
        <v>Hardcover (partwork)</v>
      </c>
      <c r="O11" s="23" t="str">
        <v>US / English</v>
      </c>
      <c r="P11" s="22" t="n">
        <v>42446</v>
      </c>
      <c r="Q11" s="23" t="str">
        <v>Not Owned</v>
      </c>
      <c r="R11" s="23" t="str">
        <v>Not supplied</v>
      </c>
      <c r="S11" s="23" t="str">
        <v>Hide</v>
      </c>
      <c r="T11" s="23" t="str">
        <v>dc-comics-graphic-novel-collection-vol-16-2016-superman-the-death-of-superman-hc-superman-75-homage</v>
      </c>
      <c r="U11" s="23" t="str">
        <v>DC Comics Graphic Novel Collection Vol. 16 — Superman: The Death of Superman HC</v>
      </c>
      <c r="V11" s="23" t="str">
        <v>DC Comics Graphic Novel Collection Vol. 16. Collected-edition cover reuses Jurgens/Breeding Superman #75 artwork. Retained as a reference rather than new art.</v>
      </c>
      <c r="W11" s="23" t="str">
        <v>Collected-edition cover reuses Jurgens/Breeding Superman #75 artwork. Retained as a reference rather than new art.</v>
      </c>
      <c r="X11" s="23" t="str">
        <v>Collected-edition cover reuses Jurgens/Breeding Superman #75 artwork. Retained as a reference rather than new art. Reference or grouped edition; excluded from distinct-artwork gallery. Some depicted identities remain unresolved.</v>
      </c>
      <c r="Y11" s="27" t="str">
        <v>Partial</v>
      </c>
      <c r="Z11" s="25" t="str">
        <v>https://leagueofcomicgeeks.com/comic/1309675/dc-comics-graphic-novel-collection-vol-16-superman-the-death-of-superman-hc</v>
      </c>
      <c r="AA11" s="25" t="str">
        <v>https://leagueofcomicgeeks.com/profile/galko/lists/9396/cover-homage-superman-75</v>
      </c>
      <c r="AB11" s="25" t="str">
        <v>https://s3.amazonaws.com/comicgeeks/comics/covers/medium-1309675.jpg</v>
      </c>
      <c r="AC11" s="23" t="str">
        <v>CL-SUP75-0010.jpg</v>
      </c>
      <c r="AD11" s="23" t="str">
        <v>Not documented</v>
      </c>
      <c r="AE11" s="23" t="str">
        <v>Published</v>
      </c>
      <c r="AF11" s="23" t="str">
        <v>Deep search 2026-10-19</v>
      </c>
    </row>
    <row r="12" ht="30" hidden="0" customHeight="1">
      <c r="A12" s="23" t="str">
        <v>CL-SUP75-0011</v>
      </c>
      <c r="B12" s="23" t="str">
        <v>Deathstroke</v>
      </c>
      <c r="C12" s="23" t="str">
        <v>#7</v>
      </c>
      <c r="D12" s="21" t="n">
        <v>2016</v>
      </c>
      <c r="E12" s="23" t="str">
        <v>DC Comics</v>
      </c>
      <c r="F12" s="23" t="str">
        <v>Shane Davis (pencils); Michelle Delecki (inks)</v>
      </c>
      <c r="G12" s="23" t="str">
        <v>Shane Davis Variant</v>
      </c>
      <c r="H12" s="23" t="str">
        <v>Superman #75</v>
      </c>
      <c r="I12" s="23" t="str">
        <v>Direct homage</v>
      </c>
      <c r="J12" s="23" t="str">
        <v>Named figures remain unconfirmed</v>
      </c>
      <c r="K12" s="23" t="str">
        <v>Not documented</v>
      </c>
      <c r="L12" s="23" t="str">
        <v>Not documented</v>
      </c>
      <c r="M12" s="23" t="str">
        <v>Not documented</v>
      </c>
      <c r="N12" s="23" t="str">
        <v>Variant cover</v>
      </c>
      <c r="O12" s="23" t="str">
        <v>US / English</v>
      </c>
      <c r="P12" s="22" t="n">
        <v>42697</v>
      </c>
      <c r="Q12" s="23" t="str">
        <v>Not Owned</v>
      </c>
      <c r="R12" s="23" t="str">
        <v>Not supplied</v>
      </c>
      <c r="S12" s="23" t="str">
        <v>Show</v>
      </c>
      <c r="T12" s="23" t="str">
        <v>deathstroke-7-2016-shane-davis-variant-superman-75-homage</v>
      </c>
      <c r="U12" s="23" t="str">
        <v>Deathstroke #7 — Shane Davis Variant</v>
      </c>
      <c r="V12" s="23" t="str">
        <v>Deathstroke #7. Variant credited to Shane Davis and Michelle Delecki. Deathstroke mask and torn costume replace the original cape; same memorial composition.</v>
      </c>
      <c r="W12" s="23" t="str">
        <v>Variant credited to Shane Davis and Michelle Delecki. Deathstroke mask and torn costume replace the original cape; same memorial composition.</v>
      </c>
      <c r="X12" s="23" t="str">
        <v>Variant credited to Shane Davis and Michelle Delecki. Deathstroke mask and torn costume replace the original cape; same memorial composition. Some depicted identities remain unresolved.</v>
      </c>
      <c r="Y12" s="24" t="str">
        <v>Verified</v>
      </c>
      <c r="Z12" s="25" t="str">
        <v>https://leagueofcomicgeeks.com/comic/6119292/deathstroke-7?variant=7318526</v>
      </c>
      <c r="AA12" s="25" t="str">
        <v>https://www.dcuguide.com/Deathstroke_Vol._4_7</v>
      </c>
      <c r="AB12" s="25" t="str">
        <v>https://s3.amazonaws.com/comicgeeks/comics/covers/medium-7318526.jpg</v>
      </c>
      <c r="AC12" s="23" t="str">
        <v>CL-SUP75-0011.jpg</v>
      </c>
      <c r="AD12" s="23" t="str">
        <v>Not documented</v>
      </c>
      <c r="AE12" s="23" t="str">
        <v>Published</v>
      </c>
      <c r="AF12" s="23" t="str">
        <v>Deep search 2026-10-19</v>
      </c>
    </row>
    <row r="13" ht="42" hidden="0" customHeight="1">
      <c r="A13" s="23" t="str">
        <v>CL-SUP75-0012</v>
      </c>
      <c r="B13" s="23" t="str">
        <v>Ash vs. The Army of Darkness</v>
      </c>
      <c r="C13" s="23" t="str">
        <v>#0</v>
      </c>
      <c r="D13" s="21" t="n">
        <v>2017</v>
      </c>
      <c r="E13" s="23" t="str">
        <v>Dynamite</v>
      </c>
      <c r="F13" s="23" t="str">
        <v>Pasquale Qualano</v>
      </c>
      <c r="G13" s="23" t="str">
        <v>Cover D 1:30 Qualano Sneak Peek Variant</v>
      </c>
      <c r="H13" s="23" t="str">
        <v>Superman #75</v>
      </c>
      <c r="I13" s="23" t="str">
        <v>Parody / homage</v>
      </c>
      <c r="J13" s="23" t="str">
        <v>Named figures remain unconfirmed</v>
      </c>
      <c r="K13" s="23" t="str">
        <v>Not documented</v>
      </c>
      <c r="L13" s="23" t="str">
        <v>Not documented</v>
      </c>
      <c r="M13" s="23" t="str">
        <v>1:30</v>
      </c>
      <c r="N13" s="23" t="str">
        <v>Variant cover</v>
      </c>
      <c r="O13" s="23" t="str">
        <v>US / English</v>
      </c>
      <c r="P13" s="22" t="n">
        <v>42893</v>
      </c>
      <c r="Q13" s="23" t="str">
        <v>Not Owned</v>
      </c>
      <c r="R13" s="23" t="str">
        <v>Not supplied</v>
      </c>
      <c r="S13" s="23" t="str">
        <v>Hide</v>
      </c>
      <c r="T13" s="23" t="str">
        <v>ash-vs-the-army-of-darkness-0-2017-cover-d-1-30-qualano-sneak-peek-variant-superman-75-homage</v>
      </c>
      <c r="U13" s="23" t="str">
        <v>Ash vs. The Army of Darkness #0 — Cover D 1:30 Qualano Sneak Peek Variant</v>
      </c>
      <c r="V13" s="23" t="str">
        <v>Ash vs. The Army of Darkness #0. Sneak-peek #0 uses the same Qualano drawing later on #1. Grouped beneath CL-SUP75-0013, with differing trade dress and incentive ratios documented.</v>
      </c>
      <c r="W13" s="23" t="str">
        <v>Sneak-peek #0 uses the same Qualano drawing later on #1. Grouped beneath CL-SUP75-0013, with differing trade dress and incentive ratios documented.</v>
      </c>
      <c r="X13" s="23" t="str">
        <v>Sneak-peek #0 uses the same Qualano drawing later on #1. Grouped beneath CL-SUP75-0013, with differing trade dress and incentive ratios documented. Reference or grouped edition; excluded from distinct-artwork gallery. Some depicted identities remain unresolved.</v>
      </c>
      <c r="Y13" s="26" t="str">
        <v>Partial</v>
      </c>
      <c r="Z13" s="25" t="str">
        <v>https://leagueofcomicgeeks.com/comic/7915355/ash-vs-the-army-of-darkness-0?variant=7159770</v>
      </c>
      <c r="AA13" s="25" t="str">
        <v>https://leagueofcomicgeeks.com/profile/galko/lists/9396/cover-homage-superman-75</v>
      </c>
      <c r="AB13" s="25" t="str">
        <v>https://s3.amazonaws.com/comicgeeks/comics/covers/medium-7159770.jpg</v>
      </c>
      <c r="AC13" s="23" t="str">
        <v>CL-SUP75-0012.jpg</v>
      </c>
      <c r="AD13" s="23" t="str">
        <v>Not documented</v>
      </c>
      <c r="AE13" s="23" t="str">
        <v>Published</v>
      </c>
      <c r="AF13" s="23" t="str">
        <v>Deep search 2026-10-19</v>
      </c>
    </row>
    <row r="14" ht="42" hidden="0" customHeight="1">
      <c r="A14" s="23" t="str">
        <v>CL-SUP75-0013</v>
      </c>
      <c r="B14" s="23" t="str">
        <v>Ash vs. The Army of Darkness</v>
      </c>
      <c r="C14" s="23" t="str">
        <v>#1</v>
      </c>
      <c r="D14" s="21" t="n">
        <v>2017</v>
      </c>
      <c r="E14" s="23" t="str">
        <v>Dynamite</v>
      </c>
      <c r="F14" s="23" t="str">
        <v>Pasquale Qualano</v>
      </c>
      <c r="G14" s="23" t="str">
        <v>Cover D Qualano Variant (+ Cover H 1:40 B&amp;W)</v>
      </c>
      <c r="H14" s="23" t="str">
        <v>Superman #75</v>
      </c>
      <c r="I14" s="23" t="str">
        <v>Parody / homage</v>
      </c>
      <c r="J14" s="23" t="str">
        <v>Named figures remain unconfirmed</v>
      </c>
      <c r="K14" s="23" t="str">
        <v>Not documented</v>
      </c>
      <c r="L14" s="23" t="str">
        <v>Not documented</v>
      </c>
      <c r="M14" s="23" t="str">
        <v>1:40 (B&amp;W)</v>
      </c>
      <c r="N14" s="23" t="str">
        <v>Variant cover; B&amp;W</v>
      </c>
      <c r="O14" s="23" t="str">
        <v>US / English</v>
      </c>
      <c r="P14" s="22" t="n">
        <v>42921</v>
      </c>
      <c r="Q14" s="23" t="str">
        <v>Not Owned</v>
      </c>
      <c r="R14" s="23" t="str">
        <v>Not supplied</v>
      </c>
      <c r="S14" s="23" t="str">
        <v>Show</v>
      </c>
      <c r="T14" s="23" t="str">
        <v>ash-vs-the-army-of-darkness-1-2017-cover-d-qualano-variant-cover-h-1-40-superman-75-homage</v>
      </c>
      <c r="U14" s="23" t="str">
        <v>Ash vs. The Army of Darkness #1 — Cover D Qualano Variant (+ Cover H 1:40 B&amp;W)</v>
      </c>
      <c r="V14" s="23" t="str">
        <v>Ash vs. The Army of Darkness #1. Qualano cover puts Ash’s chainsaw beside a torn shirt over rubble. Cover D and B&amp;W Cover H use the same drawing; #0 sneak-peek treatment is grouped here.</v>
      </c>
      <c r="W14" s="23" t="str">
        <v>Qualano cover puts Ash’s chainsaw beside a torn shirt over rubble. Cover D and B&amp;W Cover H use the same drawing; #0 sneak-peek treatment is grouped here.</v>
      </c>
      <c r="X14" s="23" t="str">
        <v>Qualano cover puts Ash’s chainsaw beside a torn shirt over rubble. Cover D and B&amp;W Cover H use the same drawing; #0 sneak-peek treatment is grouped here. Some depicted identities remain unresolved.</v>
      </c>
      <c r="Y14" s="26" t="str">
        <v>Verified</v>
      </c>
      <c r="Z14" s="25" t="str">
        <v>https://leagueofcomicgeeks.com/comic/9020193/ash-vs-the-army-of-darkness-1?variant=4471851</v>
      </c>
      <c r="AA14" s="25" t="str">
        <v>https://leagueofcomicgeeks.com/profile/galko/lists/9396/cover-homage-superman-75</v>
      </c>
      <c r="AB14" s="25" t="str">
        <v>https://s3.amazonaws.com/comicgeeks/comics/covers/medium-4471851.jpg</v>
      </c>
      <c r="AC14" s="23" t="str">
        <v>CL-SUP75-0013.jpg</v>
      </c>
      <c r="AD14" s="23" t="str">
        <v>Not documented</v>
      </c>
      <c r="AE14" s="23" t="str">
        <v>Published</v>
      </c>
      <c r="AF14" s="23" t="str">
        <v>Deep search 2026-10-19</v>
      </c>
    </row>
    <row r="15" ht="30" hidden="0" customHeight="1">
      <c r="A15" s="23" t="str">
        <v>CL-SUP75-0014</v>
      </c>
      <c r="B15" s="23" t="str">
        <v>Black Hammer</v>
      </c>
      <c r="C15" s="23" t="str">
        <v>#13</v>
      </c>
      <c r="D15" s="21" t="n">
        <v>2017</v>
      </c>
      <c r="E15" s="23" t="str">
        <v>Dark Horse Comics</v>
      </c>
      <c r="F15" s="23" t="str">
        <v>Jeff Lemire</v>
      </c>
      <c r="G15" s="23" t="str">
        <v>Jeff Lemire Variant</v>
      </c>
      <c r="H15" s="23" t="str">
        <v>Superman #75</v>
      </c>
      <c r="I15" s="23" t="str">
        <v>Direct homage</v>
      </c>
      <c r="J15" s="23" t="str">
        <v>Named figures remain unconfirmed</v>
      </c>
      <c r="K15" s="23" t="str">
        <v>Not documented</v>
      </c>
      <c r="L15" s="23" t="str">
        <v>Not documented</v>
      </c>
      <c r="M15" s="23" t="str">
        <v>Not documented</v>
      </c>
      <c r="N15" s="23" t="str">
        <v>Variant cover</v>
      </c>
      <c r="O15" s="23" t="str">
        <v>US / English</v>
      </c>
      <c r="P15" s="22" t="n">
        <v>42998</v>
      </c>
      <c r="Q15" s="23" t="str">
        <v>Not Owned</v>
      </c>
      <c r="R15" s="23" t="str">
        <v>Not supplied</v>
      </c>
      <c r="S15" s="23" t="str">
        <v>Show</v>
      </c>
      <c r="T15" s="23" t="str">
        <v>black-hammer-13-2017-jeff-lemire-variant-superman-75-homage</v>
      </c>
      <c r="U15" s="23" t="str">
        <v>Black Hammer #13 — Jeff Lemire Variant</v>
      </c>
      <c r="V15" s="23" t="str">
        <v>Black Hammer #13. Jeff Lemire variant uses a tattered green costume and memorial hammer. Named human figures are not reliably identifiable in this exact cover.</v>
      </c>
      <c r="W15" s="23" t="str">
        <v>Jeff Lemire variant uses a tattered green costume and memorial hammer. Named human figures are not reliably identifiable in this exact cover.</v>
      </c>
      <c r="X15" s="23" t="str">
        <v>Jeff Lemire variant uses a tattered green costume and memorial hammer. Named human figures are not reliably identifiable in this exact cover. Some depicted identities remain unresolved.</v>
      </c>
      <c r="Y15" s="24" t="str">
        <v>Verified</v>
      </c>
      <c r="Z15" s="25" t="str">
        <v>https://leagueofcomicgeeks.com/comic/1941563/black-hammer-13?variant=3023593</v>
      </c>
      <c r="AA15" s="25" t="str">
        <v>https://www.midtowncomics.com/p/1657869-black-hammer-13-cover-b-variant-jeff-lemire-cover/</v>
      </c>
      <c r="AB15" s="25" t="str">
        <v>https://s3.amazonaws.com/comicgeeks/comics/covers/medium-3023593.jpg</v>
      </c>
      <c r="AC15" s="23" t="str">
        <v>CL-SUP75-0014.jpg</v>
      </c>
      <c r="AD15" s="23" t="str">
        <v>Not documented</v>
      </c>
      <c r="AE15" s="23" t="str">
        <v>Published</v>
      </c>
      <c r="AF15" s="23" t="str">
        <v>Deep search 2026-10-19</v>
      </c>
    </row>
    <row r="16" ht="42" hidden="0" customHeight="1">
      <c r="A16" s="23" t="str">
        <v>CL-SUP75-0015</v>
      </c>
      <c r="B16" s="23" t="str">
        <v>Hal Jordan and the Green Lantern Corps</v>
      </c>
      <c r="C16" s="23" t="str">
        <v>#37</v>
      </c>
      <c r="D16" s="21" t="n">
        <v>2018</v>
      </c>
      <c r="E16" s="23" t="str">
        <v>DC Comics</v>
      </c>
      <c r="F16" s="23" t="str">
        <v>Barry Kitson</v>
      </c>
      <c r="G16" s="23" t="str">
        <v>Barry Kitson Variant</v>
      </c>
      <c r="H16" s="23" t="str">
        <v>Superman #75</v>
      </c>
      <c r="I16" s="23" t="str">
        <v>Direct homage</v>
      </c>
      <c r="J16" s="23" t="str">
        <v>Named figures remain unconfirmed</v>
      </c>
      <c r="K16" s="23" t="str">
        <v>Not documented</v>
      </c>
      <c r="L16" s="23" t="str">
        <v>Not documented</v>
      </c>
      <c r="M16" s="23" t="str">
        <v>Not documented</v>
      </c>
      <c r="N16" s="23" t="str">
        <v>Variant cover</v>
      </c>
      <c r="O16" s="23" t="str">
        <v>US / English</v>
      </c>
      <c r="P16" s="22" t="n">
        <v>43124</v>
      </c>
      <c r="Q16" s="23" t="str">
        <v>Not Owned</v>
      </c>
      <c r="R16" s="23" t="str">
        <v>Not supplied</v>
      </c>
      <c r="S16" s="23" t="str">
        <v>Show</v>
      </c>
      <c r="T16" s="23" t="str">
        <v>hal-jordan-and-the-green-lantern-corps-37-2018-barry-kitson-variant-superman-75-homage</v>
      </c>
      <c r="U16" s="23" t="str">
        <v>Hal Jordan and the Green Lantern Corps #37 — Barry Kitson Variant</v>
      </c>
      <c r="V16" s="23" t="str">
        <v>Hal Jordan and the Green Lantern Corps #37. Barry Kitson variant replaces the red cape with a torn Green Lantern uniform and glowing lantern. Exact civilian identities not asserted from costume alone.</v>
      </c>
      <c r="W16" s="23" t="str">
        <v>Barry Kitson variant replaces the red cape with a torn Green Lantern uniform and glowing lantern. Exact civilian identities not asserted from costume alone.</v>
      </c>
      <c r="X16" s="23" t="str">
        <v>Barry Kitson variant replaces the red cape with a torn Green Lantern uniform and glowing lantern. Exact civilian identities not asserted from costume alone. Some depicted identities remain unresolved.</v>
      </c>
      <c r="Y16" s="26" t="str">
        <v>Partial</v>
      </c>
      <c r="Z16" s="25" t="str">
        <v>https://leagueofcomicgeeks.com/comic/1832454/hal-jordan-and-the-green-lantern-corps-37?variant=6680484</v>
      </c>
      <c r="AA16" s="25" t="str">
        <v>https://leagueofcomicgeeks.com/profile/galko/lists/9396/cover-homage-superman-75</v>
      </c>
      <c r="AB16" s="25" t="str">
        <v>https://s3.amazonaws.com/comicgeeks/comics/covers/medium-6680484.jpg</v>
      </c>
      <c r="AC16" s="23" t="str">
        <v>CL-SUP75-0015.jpg</v>
      </c>
      <c r="AD16" s="23" t="str">
        <v>Not documented</v>
      </c>
      <c r="AE16" s="23" t="str">
        <v>Published</v>
      </c>
      <c r="AF16" s="23" t="str">
        <v>Deep search 2026-10-19</v>
      </c>
    </row>
    <row r="17" ht="42" hidden="0" customHeight="1">
      <c r="A17" s="23" t="str">
        <v>CL-SUP75-0016</v>
      </c>
      <c r="B17" s="23" t="str">
        <v>Trump's Titans vs. the End</v>
      </c>
      <c r="C17" s="23" t="str">
        <v>#1</v>
      </c>
      <c r="D17" s="21" t="n">
        <v>2019</v>
      </c>
      <c r="E17" s="23" t="str">
        <v>Keenspot</v>
      </c>
      <c r="F17" s="23" t="str">
        <v>Shawn Remulac</v>
      </c>
      <c r="G17" s="23" t="str">
        <v>Cover C 'Cape On A Stick'</v>
      </c>
      <c r="H17" s="23" t="str">
        <v>Superman #75</v>
      </c>
      <c r="I17" s="23" t="str">
        <v>Parody / homage</v>
      </c>
      <c r="J17" s="23" t="str">
        <v>Named figures remain unconfirmed</v>
      </c>
      <c r="K17" s="23" t="str">
        <v>Not documented</v>
      </c>
      <c r="L17" s="23" t="str">
        <v>Not documented</v>
      </c>
      <c r="M17" s="23" t="str">
        <v>Not documented</v>
      </c>
      <c r="N17" s="23" t="str">
        <v>Variant cover</v>
      </c>
      <c r="O17" s="23" t="str">
        <v>US / English</v>
      </c>
      <c r="P17" s="22" t="n">
        <v>43502</v>
      </c>
      <c r="Q17" s="23" t="str">
        <v>Not Owned</v>
      </c>
      <c r="R17" s="23" t="str">
        <v>Not supplied</v>
      </c>
      <c r="S17" s="23" t="str">
        <v>Show</v>
      </c>
      <c r="T17" s="23" t="str">
        <v>trump-s-titans-vs-the-end-1-2019-cover-c-cape-on-a-stick-superman-75-homage</v>
      </c>
      <c r="U17" s="23" t="str">
        <v>Trump's Titans vs. the End #1 — Cover C 'Cape On A Stick'</v>
      </c>
      <c r="V17" s="23" t="str">
        <v>Trump's Titans vs. the End #1. Shawn Remulac Cape on a Stick variant is a political parody of the memorial composition. No political endorsement is implied by catalog inclusion.</v>
      </c>
      <c r="W17" s="23" t="str">
        <v>Shawn Remulac Cape on a Stick variant is a political parody of the memorial composition. No political endorsement is implied by catalog inclusion.</v>
      </c>
      <c r="X17" s="23" t="str">
        <v>Shawn Remulac Cape on a Stick variant is a political parody of the memorial composition. No political endorsement is implied by catalog inclusion. Some depicted identities remain unresolved.</v>
      </c>
      <c r="Y17" s="26" t="str">
        <v>Partial</v>
      </c>
      <c r="Z17" s="25" t="str">
        <v>https://leagueofcomicgeeks.com/comic/5353194/trumps-titans-vs-the-end-1?variant=2535193</v>
      </c>
      <c r="AA17" s="25" t="str">
        <v>https://leagueofcomicgeeks.com/profile/galko/lists/9396/cover-homage-superman-75</v>
      </c>
      <c r="AB17" s="25" t="str">
        <v>https://s3.amazonaws.com/comicgeeks/comics/covers/medium-2535193.jpg</v>
      </c>
      <c r="AC17" s="23" t="str">
        <v>CL-SUP75-0016.jpg</v>
      </c>
      <c r="AD17" s="23" t="str">
        <v>Not documented</v>
      </c>
      <c r="AE17" s="23" t="str">
        <v>Published</v>
      </c>
      <c r="AF17" s="23" t="str">
        <v>Deep search 2026-10-19</v>
      </c>
    </row>
    <row r="18" ht="42" hidden="0" customHeight="1">
      <c r="A18" s="23" t="str">
        <v>CL-SUP75-0017</v>
      </c>
      <c r="B18" s="23" t="str">
        <v>Superman: The Death and Return of Superman Omnibus HC</v>
      </c>
      <c r="C18" s="23" t="str">
        <v>Unconfirmed after source review</v>
      </c>
      <c r="D18" s="21" t="n">
        <v>2019</v>
      </c>
      <c r="E18" s="23" t="str">
        <v>DC Comics</v>
      </c>
      <c r="F18" s="23" t="str">
        <v>Dan Jurgens; Brett Breeding (reused artwork)</v>
      </c>
      <c r="G18" s="23" t="str">
        <v>Omnibus cover</v>
      </c>
      <c r="H18" s="23" t="str">
        <v>Superman #75</v>
      </c>
      <c r="I18" s="23" t="str">
        <v>Reference / reused artwork</v>
      </c>
      <c r="J18" s="23" t="str">
        <v>Superman (Clark Kent); Lois Lane; Jimmy Olsen</v>
      </c>
      <c r="K18" s="23" t="str">
        <v>Not documented</v>
      </c>
      <c r="L18" s="23" t="str">
        <v>Not documented</v>
      </c>
      <c r="M18" s="23" t="str">
        <v>Not documented</v>
      </c>
      <c r="N18" s="23" t="str">
        <v>Hardcover</v>
      </c>
      <c r="O18" s="23" t="str">
        <v>US / English</v>
      </c>
      <c r="P18" s="22" t="n">
        <v>43565</v>
      </c>
      <c r="Q18" s="23" t="str">
        <v>Not Owned</v>
      </c>
      <c r="R18" s="23" t="str">
        <v>Not supplied</v>
      </c>
      <c r="S18" s="23" t="str">
        <v>Hide</v>
      </c>
      <c r="T18" s="23" t="str">
        <v>superman-the-death-and-return-of-superman-omnibus-hc-2019-omnibus-cover-superman-75-homage</v>
      </c>
      <c r="U18" s="23" t="str">
        <v>Superman: The Death and Return of Superman Omnibus HC — Omnibus cover</v>
      </c>
      <c r="V18" s="23" t="str">
        <v>Superman: The Death and Return of Superman Omnibus HC . Omnibus cover reuses the original Superman #75 cape artwork. Kept as a reference, not counted as a new homage.</v>
      </c>
      <c r="W18" s="23" t="str">
        <v>Omnibus cover reuses the original Superman #75 cape artwork. Kept as a reference, not counted as a new homage.</v>
      </c>
      <c r="X18" s="23" t="str">
        <v>Omnibus cover reuses the original Superman #75 cape artwork. Kept as a reference, not counted as a new homage. Reference or grouped edition; excluded from distinct-artwork gallery. Some depicted identities remain unresolved.</v>
      </c>
      <c r="Y18" s="27" t="str">
        <v>Partial</v>
      </c>
      <c r="Z18" s="25" t="str">
        <v>https://leagueofcomicgeeks.com/comic/4940893/superman-the-death-and-return-of-superman-omnibus-hc</v>
      </c>
      <c r="AA18" s="25" t="str">
        <v>https://leagueofcomicgeeks.com/profile/galko/lists/9396/cover-homage-superman-75</v>
      </c>
      <c r="AB18" s="25" t="str">
        <v>https://s3.amazonaws.com/comicgeeks/comics/covers/medium-4940893.jpg</v>
      </c>
      <c r="AC18" s="23" t="str">
        <v>CL-SUP75-0017.jpg</v>
      </c>
      <c r="AD18" s="23" t="str">
        <v>Not documented</v>
      </c>
      <c r="AE18" s="23" t="str">
        <v>Published</v>
      </c>
      <c r="AF18" s="23" t="str">
        <v>Deep search 2026-10-19</v>
      </c>
    </row>
    <row r="19" ht="42" hidden="0" customHeight="1">
      <c r="A19" s="23" t="str">
        <v>CL-SUP75-0018</v>
      </c>
      <c r="B19" s="23" t="str">
        <v>DCeased</v>
      </c>
      <c r="C19" s="23" t="str">
        <v>#1</v>
      </c>
      <c r="D19" s="21" t="n">
        <v>2019</v>
      </c>
      <c r="E19" s="23" t="str">
        <v>DC Comics</v>
      </c>
      <c r="F19" s="23" t="str">
        <v>InHyuk Lee</v>
      </c>
      <c r="G19" s="23" t="str">
        <v>Midtown Comics InHyuk Lee Connecting Variant (+ Virgin, Omega Connecting)</v>
      </c>
      <c r="H19" s="23" t="str">
        <v>Superman #75</v>
      </c>
      <c r="I19" s="23" t="str">
        <v>Related death-scene reference</v>
      </c>
      <c r="J19" s="23" t="str">
        <v>Superman (Clark Kent); Lois Lane</v>
      </c>
      <c r="K19" s="23" t="str">
        <v>Midtown Comics</v>
      </c>
      <c r="L19" s="23" t="str">
        <v>Not documented</v>
      </c>
      <c r="M19" s="23" t="str">
        <v>Not documented</v>
      </c>
      <c r="N19" s="23" t="str">
        <v>Connecting variant; Virgin</v>
      </c>
      <c r="O19" s="23" t="str">
        <v>US / English</v>
      </c>
      <c r="P19" s="22" t="n">
        <v>43586</v>
      </c>
      <c r="Q19" s="23" t="str">
        <v>Not Owned</v>
      </c>
      <c r="R19" s="23" t="str">
        <v>Not supplied</v>
      </c>
      <c r="S19" s="23" t="str">
        <v>Hide</v>
      </c>
      <c r="T19" s="23" t="str">
        <v>dceased-1-2019-midtown-comics-inhyuk-lee-connecting-var-superman-75-homage</v>
      </c>
      <c r="U19" s="23" t="str">
        <v>DCeased #1 — Midtown Comics InHyuk Lee Connecting Variant (+ Virgin, Omega Connecting)</v>
      </c>
      <c r="V19" s="23" t="str">
        <v>DCeased #1. Exact InHyuk Lee cover shows Lois holding Superman’s body. It evokes the interior death/pietà scene and Crisis-style compositions, not the shredded-cape #75 cover. Reference only.</v>
      </c>
      <c r="W19" s="23" t="str">
        <v>Exact InHyuk Lee cover shows Lois holding Superman’s body. It evokes the interior death/pietà scene and Crisis-style compositions, not the shredded-cape #75 cover. Reference only.</v>
      </c>
      <c r="X19" s="23" t="str">
        <v>Exact InHyuk Lee cover shows Lois holding Superman’s body. It evokes the interior death/pietà scene and Crisis-style compositions, not the shredded-cape #75 cover. Reference only. Reference or grouped edition; excluded from distinct-artwork gallery. Some depicted identities remain unresolved.</v>
      </c>
      <c r="Y19" s="26" t="str">
        <v>Partial</v>
      </c>
      <c r="Z19" s="25" t="str">
        <v>https://leagueofcomicgeeks.com/comic/2343454/dceased-1?variant=2604971</v>
      </c>
      <c r="AA19" s="25" t="str">
        <v>https://leagueofcomicgeeks.com/profile/galko/lists/9396/cover-homage-superman-75</v>
      </c>
      <c r="AB19" s="25" t="str">
        <v>https://s3.amazonaws.com/comicgeeks/comics/covers/medium-2604971.jpg</v>
      </c>
      <c r="AC19" s="23" t="str">
        <v>CL-SUP75-0018.jpg</v>
      </c>
      <c r="AD19" s="23" t="str">
        <v>Not documented</v>
      </c>
      <c r="AE19" s="23" t="str">
        <v>Published</v>
      </c>
      <c r="AF19" s="23" t="str">
        <v>Deep search 2026-10-19</v>
      </c>
    </row>
    <row r="20" ht="54" hidden="0" customHeight="1">
      <c r="A20" s="23" t="str">
        <v>CL-SUP75-0019</v>
      </c>
      <c r="B20" s="23" t="str">
        <v>Teenage Mutant Ninja Turtles: The Last Ronin</v>
      </c>
      <c r="C20" s="23" t="str">
        <v>#3</v>
      </c>
      <c r="D20" s="21" t="n">
        <v>2021</v>
      </c>
      <c r="E20" s="23" t="str">
        <v>IDW Publishing</v>
      </c>
      <c r="F20" s="23" t="str">
        <v>Esau Escorza; Isaac Escorza; Kevin Eastman (layouts); Luis Antonio Delgado (colors)</v>
      </c>
      <c r="G20" s="23" t="str">
        <v>Cover A; fan-club treatment separately unconfirmed</v>
      </c>
      <c r="H20" s="23" t="str">
        <v>Superman #75</v>
      </c>
      <c r="I20" s="23" t="str">
        <v>Direct homage</v>
      </c>
      <c r="J20" s="23" t="str">
        <v>Named figures remain unconfirmed</v>
      </c>
      <c r="K20" s="23" t="str">
        <v>Not documented</v>
      </c>
      <c r="L20" s="23" t="str">
        <v>Not documented</v>
      </c>
      <c r="M20" s="23" t="str">
        <v>Not documented</v>
      </c>
      <c r="N20" s="23" t="str">
        <v>Standard cover; Fan club variant</v>
      </c>
      <c r="O20" s="23" t="str">
        <v>US / English</v>
      </c>
      <c r="P20" s="22" t="n">
        <v>44342</v>
      </c>
      <c r="Q20" s="23" t="str">
        <v>Not Owned</v>
      </c>
      <c r="R20" s="23" t="str">
        <v>Not supplied</v>
      </c>
      <c r="S20" s="23" t="str">
        <v>Show</v>
      </c>
      <c r="T20" s="23" t="str">
        <v>teenage-mutant-ninja-turtles-the-last-ronin-3-2021-standard-cover-kevin-eastman-fan-club-superman-75-homage</v>
      </c>
      <c r="U20" s="23" t="str">
        <v>Teenage Mutant Ninja Turtles: The Last Ronin #3 — Cover A; fan-club treatment separately unconfirmed</v>
      </c>
      <c r="V20" s="23" t="str">
        <v>Teenage Mutant Ninja Turtles: The Last Ronin #3. Cover A is Escorza brothers artwork from Eastman layouts, with Delgado colors. The fan-club treatment requires separate exact-edition confirmation and is not assumed identical solely from a combined source row. Torn bandana memorial composition visually reviewed.</v>
      </c>
      <c r="W20" s="23" t="str">
        <v>Cover A is Escorza brothers artwork from Eastman layouts, with Delgado colors. The fan-club treatment requires separate exact-edition confirmation and is not assumed identical solely from a combined source row. Torn bandana memorial composition visually reviewed.</v>
      </c>
      <c r="X20" s="23" t="str">
        <v>Cover A is Escorza brothers artwork from Eastman layouts, with Delgado colors. The fan-club treatment requires separate exact-edition confirmation and is not assumed identical solely from a combined source row. Torn bandana memorial composition visually reviewed. Some depicted identities remain unresolved.</v>
      </c>
      <c r="Y20" s="26" t="str">
        <v>Partial</v>
      </c>
      <c r="Z20" s="25" t="str">
        <v>https://leagueofcomicgeeks.com/comic/2151727/teenage-mutant-ninja-turtles-the-last-ronin-3</v>
      </c>
      <c r="AA20" s="25" t="str">
        <v>https://www.tortuepedia.com/tmnt-the-last-ronin-3-fight-or-flight-idw-publishing/</v>
      </c>
      <c r="AB20" s="25" t="str">
        <v>https://s3.amazonaws.com/comicgeeks/comics/covers/medium-2151727.jpg</v>
      </c>
      <c r="AC20" s="23" t="str">
        <v>CL-SUP75-0019.jpg</v>
      </c>
      <c r="AD20" s="23" t="str">
        <v>Not documented</v>
      </c>
      <c r="AE20" s="23" t="str">
        <v>Published</v>
      </c>
      <c r="AF20" s="23" t="str">
        <v>Deep search 2026-10-19</v>
      </c>
    </row>
    <row r="21" ht="42" hidden="0" customHeight="1">
      <c r="A21" s="23" t="str">
        <v>CL-SUP75-0020</v>
      </c>
      <c r="B21" s="23" t="str">
        <v>Superboy: The Man of Tomorrow</v>
      </c>
      <c r="C21" s="23" t="str">
        <v>#5</v>
      </c>
      <c r="D21" s="21" t="n">
        <v>2023</v>
      </c>
      <c r="E21" s="23" t="str">
        <v>DC Comics</v>
      </c>
      <c r="F21" s="23" t="str">
        <v>Jahnoy Lindsay</v>
      </c>
      <c r="G21" s="23" t="str">
        <v>Standard cover (+ Round Robin Edition)</v>
      </c>
      <c r="H21" s="23" t="str">
        <v>Superman #75</v>
      </c>
      <c r="I21" s="23" t="str">
        <v>Direct homage</v>
      </c>
      <c r="J21" s="23" t="str">
        <v>Named figures remain unconfirmed</v>
      </c>
      <c r="K21" s="23" t="str">
        <v>Not documented</v>
      </c>
      <c r="L21" s="23" t="str">
        <v>Not documented</v>
      </c>
      <c r="M21" s="23" t="str">
        <v>Not documented</v>
      </c>
      <c r="N21" s="23" t="str">
        <v>Standard cover</v>
      </c>
      <c r="O21" s="23" t="str">
        <v>US / English</v>
      </c>
      <c r="P21" s="22" t="n">
        <v>45167</v>
      </c>
      <c r="Q21" s="23" t="str">
        <v>Not Owned</v>
      </c>
      <c r="R21" s="23" t="str">
        <v>Not supplied</v>
      </c>
      <c r="S21" s="23" t="str">
        <v>Show</v>
      </c>
      <c r="T21" s="23" t="str">
        <v>superboy-the-man-of-tomorrow-5-2023-standard-cover-round-robin-edition-superman-75-homage</v>
      </c>
      <c r="U21" s="23" t="str">
        <v>Superboy: The Man of Tomorrow #5 — Standard cover (+ Round Robin Edition)</v>
      </c>
      <c r="V21" s="23" t="str">
        <v>Superboy: The Man of Tomorrow #5. Jahnoy Lindsay regular cover is identified as a Superman #75 homage by the contemporary Superman Homepage review. Keep the Round Robin edition as related trade dress; do not substitute Scott Kolins incentive art.</v>
      </c>
      <c r="W21" s="23" t="str">
        <v>Jahnoy Lindsay regular cover is identified as a Superman #75 homage by the contemporary Superman Homepage review. Keep the Round Robin edition as related trade dress; do not substitute Scott Kolins incentive art.</v>
      </c>
      <c r="X21" s="23" t="str">
        <v>Jahnoy Lindsay regular cover is identified as a Superman #75 homage by the contemporary Superman Homepage review. Keep the Round Robin edition as related trade dress; do not substitute Scott Kolins incentive art. Some depicted identities remain unresolved.</v>
      </c>
      <c r="Y21" s="26" t="str">
        <v>Verified</v>
      </c>
      <c r="Z21" s="25" t="str">
        <v>https://leagueofcomicgeeks.com/comic/6989654/superboy-the-man-of-tomorrow-5</v>
      </c>
      <c r="AA21" s="25" t="str">
        <v>https://www.supermanhomepage.com/comics/2023-comic-reviews/c-review-2023.php?topic=SuperboyTMOT05</v>
      </c>
      <c r="AB21" s="25" t="str">
        <v>https://s3.amazonaws.com/comicgeeks/comics/covers/medium-6989654.jpg</v>
      </c>
      <c r="AC21" s="23" t="str">
        <v>CL-SUP75-0020.jpg</v>
      </c>
      <c r="AD21" s="23" t="str">
        <v>Not documented</v>
      </c>
      <c r="AE21" s="23" t="str">
        <v>Published</v>
      </c>
      <c r="AF21" s="23" t="str">
        <v>Deep search 2026-10-19</v>
      </c>
    </row>
    <row r="22" ht="90" hidden="0" customHeight="1">
      <c r="A22" s="23" t="str">
        <v>CL-SUP75-0021</v>
      </c>
      <c r="B22" s="23" t="str">
        <v>New History of the DC Universe</v>
      </c>
      <c r="C22" s="23" t="str">
        <v>#3</v>
      </c>
      <c r="D22" s="21" t="n">
        <v>2025</v>
      </c>
      <c r="E22" s="23" t="str">
        <v>DC Comics</v>
      </c>
      <c r="F22" s="23" t="str">
        <v>Ryan Sook</v>
      </c>
      <c r="G22" s="23" t="str">
        <v>Cover E Ryan Sook Foil Homage Variant</v>
      </c>
      <c r="H22" s="23" t="str">
        <v>Superman #75</v>
      </c>
      <c r="I22" s="23" t="str">
        <v>Direct homage</v>
      </c>
      <c r="J22" s="23" t="str">
        <v>Superman (Clark Kent); Wonder Woman (Diana Prince); Batman (Bruce Wayne); Starfire; Robin (Tim Drake); Raven; Kid Flash (Wally West); Cyborg; Nightwing (Dick Grayson); Wonder Girl (Cassandra Sandsmark)</v>
      </c>
      <c r="K22" s="23" t="str">
        <v>Not documented</v>
      </c>
      <c r="L22" s="23" t="str">
        <v>Not documented</v>
      </c>
      <c r="M22" s="23" t="str">
        <v>Not documented</v>
      </c>
      <c r="N22" s="23" t="str">
        <v>Foil variant</v>
      </c>
      <c r="O22" s="23" t="str">
        <v>US / English</v>
      </c>
      <c r="P22" s="22" t="n">
        <v>45924</v>
      </c>
      <c r="Q22" s="23" t="str">
        <v>Not Owned</v>
      </c>
      <c r="R22" s="23" t="str">
        <v>Not supplied</v>
      </c>
      <c r="S22" s="23" t="str">
        <v>Show</v>
      </c>
      <c r="T22" s="23" t="str">
        <v>new-history-of-the-dc-universe-3-2025-cover-e-ryan-sook-foil-homage-variant-superman-75-homage</v>
      </c>
      <c r="U22" s="23" t="str">
        <v>New History of the DC Universe #3 — Cover E Ryan Sook Foil Homage Variant</v>
      </c>
      <c r="V22" s="23" t="str">
        <v>New History of the DC Universe #3. Sook foil cover extends the shredded-cape tribute into a DC ensemble. Actual on-sale September 24, 2025 supersedes earlier solicitation August 27. Supporting identities below come from the exact GCD cover record.</v>
      </c>
      <c r="W22" s="23" t="str">
        <v>Sook foil cover extends the shredded-cape tribute into a DC ensemble. Actual on-sale September 24, 2025 supersedes earlier solicitation August 27. Supporting identities below come from the exact GCD cover record.</v>
      </c>
      <c r="X22" s="23" t="str">
        <v>Sook foil cover extends the shredded-cape tribute into a DC ensemble. Actual on-sale September 24, 2025 supersedes earlier solicitation August 27. Supporting identities below come from the exact GCD cover record.</v>
      </c>
      <c r="Y22" s="26" t="str">
        <v>Verified</v>
      </c>
      <c r="Z22" s="25" t="str">
        <v>https://leagueofcomicgeeks.com/comic/7634435/new-history-of-the-dc-universe-3?variant=2720950</v>
      </c>
      <c r="AA22" s="25" t="str">
        <v>https://www.comics.org/issue/2772672/</v>
      </c>
      <c r="AB22" s="25" t="str">
        <v>https://s3.amazonaws.com/comicgeeks/comics/covers/medium-2720950.jpg</v>
      </c>
      <c r="AC22" s="23" t="str">
        <v>CL-SUP75-0021.jpg</v>
      </c>
      <c r="AD22" s="23" t="str">
        <v>Not documented</v>
      </c>
      <c r="AE22" s="23" t="str">
        <v>Published</v>
      </c>
      <c r="AF22" s="23" t="str">
        <v>Deep search 2026-10-19</v>
      </c>
    </row>
    <row r="23" ht="42" hidden="0" customHeight="1">
      <c r="A23" s="23" t="str">
        <v>CL-SUP75-0022</v>
      </c>
      <c r="B23" s="23" t="str">
        <v>Godzilla</v>
      </c>
      <c r="C23" s="23" t="str">
        <v>#6</v>
      </c>
      <c r="D23" s="21" t="n">
        <v>2026</v>
      </c>
      <c r="E23" s="23" t="str">
        <v>IDW Publishing</v>
      </c>
      <c r="F23" s="23" t="str">
        <v>Dan Jurgens (pencils); Brett Breeding (inks); Glenn Whitmore (colors)</v>
      </c>
      <c r="G23" s="23" t="str">
        <v>Cover D Dan Jurgens 'The Death of Godzilla' Variant</v>
      </c>
      <c r="H23" s="23" t="str">
        <v>Superman #75</v>
      </c>
      <c r="I23" s="23" t="str">
        <v>Parody / homage</v>
      </c>
      <c r="J23" s="23" t="str">
        <v>Godzilla</v>
      </c>
      <c r="K23" s="23" t="str">
        <v>Not documented</v>
      </c>
      <c r="L23" s="23" t="str">
        <v>Not documented</v>
      </c>
      <c r="M23" s="23" t="str">
        <v>Not documented</v>
      </c>
      <c r="N23" s="23" t="str">
        <v>Variant cover</v>
      </c>
      <c r="O23" s="23" t="str">
        <v>US / English</v>
      </c>
      <c r="P23" s="22" t="n">
        <v>46029</v>
      </c>
      <c r="Q23" s="23" t="str">
        <v>Not Owned</v>
      </c>
      <c r="R23" s="23" t="str">
        <v>Not supplied</v>
      </c>
      <c r="S23" s="23" t="str">
        <v>Show</v>
      </c>
      <c r="T23" s="23" t="str">
        <v>godzilla-6-2026-cover-d-dan-jurgens-the-death-of-godzil-superman-75-homage</v>
      </c>
      <c r="U23" s="23" t="str">
        <v>Godzilla #6 — Cover D Dan Jurgens 'The Death of Godzilla' Variant</v>
      </c>
      <c r="V23" s="23" t="str">
        <v>Godzilla #6. Official Godzilla publisher/licensor announcement confirms January 7, 2026 release and exact Death of Superman homage. Jurgens, Breeding and Whitmore reprise the original cover team; Godzilla is actually depicted.</v>
      </c>
      <c r="W23" s="23" t="str">
        <v>Official Godzilla publisher/licensor announcement confirms January 7, 2026 release and exact Death of Superman homage. Jurgens, Breeding and Whitmore reprise the original cover team; Godzilla is actually depicted.</v>
      </c>
      <c r="X23" s="23" t="str">
        <v>Official Godzilla publisher/licensor announcement confirms January 7, 2026 release and exact Death of Superman homage. Jurgens, Breeding and Whitmore reprise the original cover team; Godzilla is actually depicted.</v>
      </c>
      <c r="Y23" s="26" t="str">
        <v>Verified</v>
      </c>
      <c r="Z23" s="25" t="str">
        <v>https://leagueofcomicgeeks.com/comic/2723623/godzilla-6?variant=3919390</v>
      </c>
      <c r="AA23" s="25" t="str">
        <v>https://godzilla.com/blogs/news/the-death-of-godzilla-will-feature-homage-cover-by-comic-icon-dan-jurgens</v>
      </c>
      <c r="AB23" s="25" t="str">
        <v>https://s3.amazonaws.com/comicgeeks/comics/covers/medium-3919390.jpg</v>
      </c>
      <c r="AC23" s="23" t="str">
        <v>CL-SUP75-0022.jpg</v>
      </c>
      <c r="AD23" s="23" t="str">
        <v>Not documented</v>
      </c>
      <c r="AE23" s="23" t="str">
        <v>Published</v>
      </c>
      <c r="AF23" s="23" t="str">
        <v>Deep search 2026-10-19</v>
      </c>
    </row>
    <row r="24" ht="42" hidden="0" customHeight="1">
      <c r="A24" s="23" t="str">
        <v>CL-SUP75-0023</v>
      </c>
      <c r="B24" s="23" t="str">
        <v>The Flash Annual</v>
      </c>
      <c r="C24" s="23" t="str">
        <v>#9</v>
      </c>
      <c r="D24" s="21" t="n">
        <v>1996</v>
      </c>
      <c r="E24" s="23" t="str">
        <v>DC Comics</v>
      </c>
      <c r="F24" s="23" t="str">
        <v>J.H. Williams III (pencils); Mick Gray (inks)</v>
      </c>
      <c r="G24" s="23" t="str">
        <v>Standard cover</v>
      </c>
      <c r="H24" s="23" t="str">
        <v>Superman #75</v>
      </c>
      <c r="I24" s="23" t="str">
        <v>Direct homage</v>
      </c>
      <c r="J24" s="23" t="str">
        <v>Named figures remain unconfirmed</v>
      </c>
      <c r="K24" s="23" t="str">
        <v>Not documented</v>
      </c>
      <c r="L24" s="23" t="str">
        <v>Not documented</v>
      </c>
      <c r="M24" s="23" t="str">
        <v>Not documented</v>
      </c>
      <c r="N24" s="23" t="str">
        <v>Standard cover</v>
      </c>
      <c r="O24" s="23" t="str">
        <v>US / English</v>
      </c>
      <c r="P24" s="22" t="str">
        <v>1996; exact day unconfirmed</v>
      </c>
      <c r="Q24" s="23" t="str">
        <v>Not Owned</v>
      </c>
      <c r="R24" s="23" t="str">
        <v>Not supplied</v>
      </c>
      <c r="S24" s="23" t="str">
        <v>Show</v>
      </c>
      <c r="T24" s="23" t="str">
        <v>the-flash-annual-9-1996-standard-cover-superman-75-homage</v>
      </c>
      <c r="U24" s="23" t="str">
        <v>The Flash Annual #9 — Standard cover</v>
      </c>
      <c r="V24" s="23" t="str">
        <v>The Flash Annual #9. Exact image now reviewed: shredded Flash costume and lightning emblem repeat the memorial arrangement. Williams/Gray cover credit confirmed. Year known; exact release day not asserted.</v>
      </c>
      <c r="W24" s="23" t="str">
        <v>Exact image now reviewed: shredded Flash costume and lightning emblem repeat the memorial arrangement. Williams/Gray cover credit confirmed. Year known; exact release day not asserted.</v>
      </c>
      <c r="X24" s="23" t="str">
        <v>Exact image now reviewed: shredded Flash costume and lightning emblem repeat the memorial arrangement. Williams/Gray cover credit confirmed. Year known; exact release day not asserted. Some depicted identities remain unresolved.</v>
      </c>
      <c r="Y24" s="26" t="str">
        <v>Verified</v>
      </c>
      <c r="Z24" s="25" t="str">
        <v>https://comicvine.gamespot.com/the-flash-annual-9-silent-running/4000-41900/</v>
      </c>
      <c r="AA24" s="25" t="str">
        <v>https://www.keycollectorcomics.com/issue/flash-annual-9-437142%2C437142/</v>
      </c>
      <c r="AB24" s="23" t="str">
        <v>No additional verified source</v>
      </c>
      <c r="AC24" s="23" t="str">
        <v>CL-SUP75-0023.jpg</v>
      </c>
      <c r="AD24" s="23" t="str">
        <v>Not documented</v>
      </c>
      <c r="AE24" s="23" t="str">
        <v>Published</v>
      </c>
      <c r="AF24" s="23" t="str">
        <v>Deep search 2026-10-19</v>
      </c>
    </row>
    <row r="25" ht="42" hidden="0" customHeight="1">
      <c r="A25" s="23" t="str">
        <v>CL-SUP75-0024</v>
      </c>
      <c r="B25" s="23" t="str">
        <v>Valor</v>
      </c>
      <c r="C25" s="23" t="str">
        <v>#17</v>
      </c>
      <c r="D25" s="21" t="n">
        <v>1994</v>
      </c>
      <c r="E25" s="23" t="str">
        <v>DC Comics</v>
      </c>
      <c r="F25" s="23" t="str">
        <v>Colleen Doran (pencils); Terry Austin (inks)</v>
      </c>
      <c r="G25" s="23" t="str">
        <v>Standard cover</v>
      </c>
      <c r="H25" s="23" t="str">
        <v>Superman #75</v>
      </c>
      <c r="I25" s="23" t="str">
        <v>Related death-scene reference</v>
      </c>
      <c r="J25" s="23" t="str">
        <v>Valor</v>
      </c>
      <c r="K25" s="23" t="str">
        <v>Not documented</v>
      </c>
      <c r="L25" s="23" t="str">
        <v>Not documented</v>
      </c>
      <c r="M25" s="23" t="str">
        <v>Not documented</v>
      </c>
      <c r="N25" s="23" t="str">
        <v>Standard cover</v>
      </c>
      <c r="O25" s="23" t="str">
        <v>US / English</v>
      </c>
      <c r="P25" s="22" t="str">
        <v>1994; exact day unconfirmed</v>
      </c>
      <c r="Q25" s="23" t="str">
        <v>Not Owned</v>
      </c>
      <c r="R25" s="23" t="str">
        <v>Not supplied</v>
      </c>
      <c r="S25" s="23" t="str">
        <v>Hide</v>
      </c>
      <c r="T25" s="23" t="str">
        <v>valor-17-1994-standard-cover-superman-75-homage</v>
      </c>
      <c r="U25" s="23" t="str">
        <v>Valor #17 — Standard cover</v>
      </c>
      <c r="V25" s="23" t="str">
        <v>Valor #17. Exact image now reviewed: a woman cradles Valor. This is a pietà composition, not the torn-cape cover. Retained as a related death-scene reference.</v>
      </c>
      <c r="W25" s="23" t="str">
        <v>Exact image now reviewed: a woman cradles Valor. This is a pietà composition, not the torn-cape cover. Retained as a related death-scene reference.</v>
      </c>
      <c r="X25" s="23" t="str">
        <v>Exact image now reviewed: a woman cradles Valor. This is a pietà composition, not the torn-cape cover. Retained as a related death-scene reference. Reference or grouped edition; excluded from distinct-artwork gallery. Some depicted identities remain unresolved.</v>
      </c>
      <c r="Y25" s="26" t="str">
        <v>Partial</v>
      </c>
      <c r="Z25" s="25" t="str">
        <v>https://comicvine.gamespot.com/valor-17-doa-part-six-the-tyranny-of-time/4000-38909/</v>
      </c>
      <c r="AA25" s="25" t="str">
        <v>https://www.ebay.com/p/15056916962</v>
      </c>
      <c r="AB25" s="23" t="str">
        <v>No additional verified source</v>
      </c>
      <c r="AC25" s="23" t="str">
        <v>CL-SUP75-0024.jpg</v>
      </c>
      <c r="AD25" s="23" t="str">
        <v>Not documented</v>
      </c>
      <c r="AE25" s="23" t="str">
        <v>Published</v>
      </c>
      <c r="AF25" s="23" t="str">
        <v>Deep search 2026-10-19</v>
      </c>
    </row>
    <row r="26" ht="42" hidden="0" customHeight="1">
      <c r="A26" s="23" t="str">
        <v>CL-SUP75-0025</v>
      </c>
      <c r="B26" s="23" t="str">
        <v>Adventures of Superman</v>
      </c>
      <c r="C26" s="23" t="str">
        <v>#514</v>
      </c>
      <c r="D26" s="21" t="n">
        <v>1994</v>
      </c>
      <c r="E26" s="23" t="str">
        <v>DC Comics</v>
      </c>
      <c r="F26" s="23" t="str">
        <v>Barry Kitson</v>
      </c>
      <c r="G26" s="23" t="str">
        <v>Standard cover</v>
      </c>
      <c r="H26" s="23" t="str">
        <v>Superman #75</v>
      </c>
      <c r="I26" s="23" t="str">
        <v>Related death-scene reference</v>
      </c>
      <c r="J26" s="23" t="str">
        <v>Superman (Clark Kent)</v>
      </c>
      <c r="K26" s="23" t="str">
        <v>Not documented</v>
      </c>
      <c r="L26" s="23" t="str">
        <v>Not documented</v>
      </c>
      <c r="M26" s="23" t="str">
        <v>Not documented</v>
      </c>
      <c r="N26" s="23" t="str">
        <v>Standard cover</v>
      </c>
      <c r="O26" s="23" t="str">
        <v>US / English</v>
      </c>
      <c r="P26" s="22" t="str">
        <v>1994; exact day unconfirmed</v>
      </c>
      <c r="Q26" s="23" t="str">
        <v>Not Owned</v>
      </c>
      <c r="R26" s="23" t="str">
        <v>Not supplied</v>
      </c>
      <c r="S26" s="23" t="str">
        <v>Hide</v>
      </c>
      <c r="T26" s="23" t="str">
        <v>adventures-of-superman-514-1994-standard-cover-superman-75-homage</v>
      </c>
      <c r="U26" s="23" t="str">
        <v>Adventures of Superman #514 — Standard cover</v>
      </c>
      <c r="V26" s="23" t="str">
        <v>Adventures of Superman #514. Exact image now reviewed: Superman cradles a woman. This is an interior-death/pietà echo, not the shredded-cape cover. Reference only; full cover credits remain qualified.</v>
      </c>
      <c r="W26" s="23" t="str">
        <v>Exact image now reviewed: Superman cradles a woman. This is an interior-death/pietà echo, not the shredded-cape cover. Reference only; full cover credits remain qualified.</v>
      </c>
      <c r="X26" s="23" t="str">
        <v>Exact image now reviewed: Superman cradles a woman. This is an interior-death/pietà echo, not the shredded-cape cover. Reference only; full cover credits remain qualified. Reference or grouped edition; excluded from distinct-artwork gallery. Some depicted identities remain unresolved.</v>
      </c>
      <c r="Y26" s="26" t="str">
        <v>Partial</v>
      </c>
      <c r="Z26" s="25" t="str">
        <v>https://comicvine.gamespot.com/adventures-of-superman-514-dangerous-visions/4000-39313/</v>
      </c>
      <c r="AA26" s="25" t="str">
        <v>https://comicvine.gamespot.com/profile/cbishop/lists/superman-75-homages-28/60973/</v>
      </c>
      <c r="AB26" s="23" t="str">
        <v>No additional verified source</v>
      </c>
      <c r="AC26" s="23" t="str">
        <v>CL-SUP75-0025.jpg</v>
      </c>
      <c r="AD26" s="23" t="str">
        <v>Not documented</v>
      </c>
      <c r="AE26" s="23" t="str">
        <v>Published</v>
      </c>
      <c r="AF26" s="23" t="str">
        <v>Deep search 2026-10-19</v>
      </c>
    </row>
    <row r="27" ht="54" hidden="0" customHeight="1">
      <c r="A27" s="23" t="str">
        <v>CL-SUP75-0026</v>
      </c>
      <c r="B27" s="23" t="str">
        <v>Bongo Comics Presents: Comic Book Guy: The Comic Book</v>
      </c>
      <c r="C27" s="23" t="str">
        <v>#1</v>
      </c>
      <c r="D27" s="21" t="n">
        <v>2010</v>
      </c>
      <c r="E27" s="23" t="str">
        <v>Bongo Comics</v>
      </c>
      <c r="F27" s="23" t="str">
        <v>Cover-specific credit unconfirmed</v>
      </c>
      <c r="G27" s="23" t="str">
        <v>Variant cover ('The Death of Comic Book Guy!')</v>
      </c>
      <c r="H27" s="23" t="str">
        <v>Superman #75</v>
      </c>
      <c r="I27" s="23" t="str">
        <v>Related death-scene reference</v>
      </c>
      <c r="J27" s="23" t="str">
        <v>Named figures remain unconfirmed</v>
      </c>
      <c r="K27" s="23" t="str">
        <v>Not documented</v>
      </c>
      <c r="L27" s="23" t="str">
        <v>Not documented</v>
      </c>
      <c r="M27" s="23" t="str">
        <v>Not documented</v>
      </c>
      <c r="N27" s="23" t="str">
        <v>Variant cover</v>
      </c>
      <c r="O27" s="23" t="str">
        <v>US / English</v>
      </c>
      <c r="P27" s="22" t="str">
        <v>2010; exact day unconfirmed</v>
      </c>
      <c r="Q27" s="23" t="str">
        <v>Not Owned</v>
      </c>
      <c r="R27" s="23" t="str">
        <v>Not supplied</v>
      </c>
      <c r="S27" s="23" t="str">
        <v>Hide</v>
      </c>
      <c r="T27" s="23" t="str">
        <v>bongo-comics-presents-comic-book-guy-the-comic-book-1-2010-variant-cover-the-death-of-comic-book-superman-75-homage</v>
      </c>
      <c r="U27" s="23" t="str">
        <v>Bongo Comics Presents: Comic Book Guy: The Comic Book #1 — Variant cover ('The Death of Comic Book Guy!')</v>
      </c>
      <c r="V27" s="23" t="str">
        <v>Bongo Comics Presents: Comic Book Guy: The Comic Book #1. Comic Vine list describes a fake variant image within the issue. No separately published external shredded-cape variant authenticated. Retained as a research reference; no placeholder cover displayed.</v>
      </c>
      <c r="W27" s="23" t="str">
        <v>Comic Vine list describes a fake variant image within the issue. No separately published external shredded-cape variant authenticated. Retained as a research reference; no placeholder cover displayed.</v>
      </c>
      <c r="X27" s="23" t="str">
        <v>Comic Vine list describes a fake variant image within the issue. No separately published external shredded-cape variant authenticated. Retained as a research reference; no placeholder cover displayed. Reference or grouped edition; excluded from distinct-artwork gallery. Some depicted identities remain unresolved.</v>
      </c>
      <c r="Y27" s="26" t="str">
        <v>Partial</v>
      </c>
      <c r="Z27" s="25" t="str">
        <v>https://comicvine.gamespot.com/bongo-comics-presents-comic-book-guy-the-comic-boo/4000-224650/</v>
      </c>
      <c r="AA27" s="25" t="str">
        <v>https://comicvine.gamespot.com/profile/cbishop/lists/superman-75-homages-28/60973/</v>
      </c>
      <c r="AB27" s="23" t="str">
        <v>No additional verified source</v>
      </c>
      <c r="AC27" s="23" t="str">
        <v>CL-SUP75-0026.jpg</v>
      </c>
      <c r="AD27" s="23" t="str">
        <v>Not documented</v>
      </c>
      <c r="AE27" s="23" t="str">
        <v>Published</v>
      </c>
      <c r="AF27" s="23" t="str">
        <v>Deep search 2026-10-19</v>
      </c>
    </row>
    <row r="28" ht="54" hidden="0" customHeight="1">
      <c r="A28" s="23" t="str">
        <v>CL-SUP75-0027</v>
      </c>
      <c r="B28" s="23" t="str">
        <v>The Greatest American Hero</v>
      </c>
      <c r="C28" s="23" t="str">
        <v>#4</v>
      </c>
      <c r="D28" s="21" t="n">
        <v>2026</v>
      </c>
      <c r="E28" s="23" t="str">
        <v>AMP Comics</v>
      </c>
      <c r="F28" s="23" t="str">
        <v>Rafael Loureiro</v>
      </c>
      <c r="G28" s="23" t="str">
        <v>Cover C Rafael Loureiro Homage Variant</v>
      </c>
      <c r="H28" s="23" t="str">
        <v>Superman #75</v>
      </c>
      <c r="I28" s="23" t="str">
        <v>Direct homage</v>
      </c>
      <c r="J28" s="23" t="str">
        <v>Named figures remain unconfirmed</v>
      </c>
      <c r="K28" s="23" t="str">
        <v>Not documented</v>
      </c>
      <c r="L28" s="23" t="str">
        <v>Not documented</v>
      </c>
      <c r="M28" s="23" t="str">
        <v>Not documented</v>
      </c>
      <c r="N28" s="23" t="str">
        <v>Unconfirmed after source review</v>
      </c>
      <c r="O28" s="23" t="str">
        <v>Unconfirmed after source review</v>
      </c>
      <c r="P28" s="22" t="n">
        <v>46316</v>
      </c>
      <c r="Q28" s="23" t="str">
        <v>Unspecified</v>
      </c>
      <c r="R28" s="23" t="str">
        <v>Not supplied</v>
      </c>
      <c r="S28" s="23" t="str">
        <v>Show</v>
      </c>
      <c r="T28" s="23" t="str">
        <v>the-greatest-american-hero-4-cover-c-rafael-loureiro-homage-variant</v>
      </c>
      <c r="U28" s="23" t="str">
        <v>The Greatest American Hero #4 — Cover C Rafael Loureiro Homage Variant</v>
      </c>
      <c r="V28" s="23" t="str">
        <v>The Greatest American Hero. #4. Cover C Rafael Loureiro Homage Variant. New torn-costume memorial homage; exact image compared with Superman #75.</v>
      </c>
      <c r="W28" s="23" t="str">
        <v>New torn-costume memorial homage; exact image compared with Superman #75.</v>
      </c>
      <c r="X28" s="23" t="str">
        <v>Exact Loureiro variant depicts torn black costume on a pole amid rubble, explicitly echoing the Superman #75 memorial arrangement. Midtown lists October 21, 2026 and UPC 78430055765400431. Native 200×304 exact preview is small; retained without enlargement while a larger scan is sought. No named figure reliably identifiable. Some depicted identities remain unresolved.</v>
      </c>
      <c r="Y28" s="26" t="str">
        <v>Partial</v>
      </c>
      <c r="Z28" s="25" t="str">
        <v>https://www.midtowncomics.com/p/2588400-greatest-american-hero-vol-2-4-cover-c-variant-rafael-loureiro-homage-cover/</v>
      </c>
      <c r="AA28" s="25" t="str">
        <v>https://www.lunardistribution.com/?pos=550</v>
      </c>
      <c r="AB28" s="23" t="str">
        <v>https://www.midtowncomics.com/images/PRODUCT/FUL/2588400_ful.jpg</v>
      </c>
      <c r="AC28" s="23" t="str">
        <v>CL-SUP75-0027.jpg</v>
      </c>
      <c r="AD28" s="23" t="str">
        <v>Not documented</v>
      </c>
      <c r="AE28" s="23" t="str">
        <v>Published</v>
      </c>
      <c r="AF28" s="23" t="str">
        <v>Deep search 2026-10-22</v>
      </c>
    </row>
  </sheetData>
  <autoFilter ref="A1:AF28"/>
  <dataValidations count="4">
    <dataValidation type="list" errorStyle="stop" operator="between" allowBlank="1" showDropDown="0" showInputMessage="0" showErrorMessage="0" sqref="Y2:Y200">
      <formula1>"Verified,Partial,Needs Review"</formula1>
      <formula2>0</formula2>
    </dataValidation>
    <dataValidation type="list" errorStyle="stop" operator="between" allowBlank="1" showDropDown="0" showInputMessage="0" showErrorMessage="0" sqref="S2:S200">
      <formula1>"Show,Hide"</formula1>
      <formula2>0</formula2>
    </dataValidation>
    <dataValidation type="list" errorStyle="stop" allowBlank="1" showDropDown="0" showInputMessage="0" showErrorMessage="0" sqref="Q2:Q200">
      <formula1>"Not Owned,Owned,Wishlist,Unspecified"</formula1>
    </dataValidation>
    <dataValidation type="list" errorStyle="stop" operator="between" allowBlank="1" showDropDown="0" showInputMessage="0" showErrorMessage="0" sqref="I2:I200">
      <formula1>"Direct homage,Parody / homage,Swipe / reference"</formula1>
      <formula2>0</formula2>
    </dataValidation>
  </dataValidations>
  <hyperlinks>
    <hyperlink ref="Z2" r:id="R8387f9936deb4700"/>
    <hyperlink ref="AA2" r:id="Ra50782ea74ea4102"/>
    <hyperlink ref="AB2" r:id="R9e78cd545fc04806"/>
    <hyperlink ref="Z3" r:id="Rfd1ffbc5cbed4f69"/>
    <hyperlink ref="AA3" r:id="R8da5e7bd3a5a400b"/>
    <hyperlink ref="AB3" r:id="R3bb7d3403a894fb4"/>
    <hyperlink ref="Z4" r:id="Ra3678310b6bd403c"/>
    <hyperlink ref="AA4" r:id="R5f4af877028543dc"/>
    <hyperlink ref="AB4" r:id="R07f055567cec4f69"/>
    <hyperlink ref="Z5" r:id="Rb9f44c32658b43b8"/>
    <hyperlink ref="AA5" r:id="R6bc6f872ef7b4a9e"/>
    <hyperlink ref="AB5" r:id="Ra9c9e42f70cc45fa"/>
    <hyperlink ref="Z6" r:id="R62a94cfc94bf4bc5"/>
    <hyperlink ref="AA6" r:id="R0d6f288cde2643b6"/>
    <hyperlink ref="AB6" r:id="R5bb24382e95d49b9"/>
    <hyperlink ref="Z7" r:id="R1966bb87d5414d3e"/>
    <hyperlink ref="AA7" r:id="Ra263f2941df14622"/>
    <hyperlink ref="AB7" r:id="Racca1efc74234806"/>
    <hyperlink ref="Z8" r:id="R07b0ddae693d4b44"/>
    <hyperlink ref="AA8" r:id="R6fc623ce76934a1a"/>
    <hyperlink ref="AB8" r:id="Rc6d3b3c248104574"/>
    <hyperlink ref="Z9" r:id="Rf796754a494a441a"/>
    <hyperlink ref="AA9" r:id="R1964049ba9a54634"/>
    <hyperlink ref="AB9" r:id="R4e3ab4852e894244"/>
    <hyperlink ref="Z10" r:id="R57fa71660eaa470a"/>
    <hyperlink ref="AA10" r:id="Ra893de9859d148f6"/>
    <hyperlink ref="AB10" r:id="Re5b79edf08914b5d"/>
    <hyperlink ref="Z11" r:id="Raffe43b66fc94acb"/>
    <hyperlink ref="AA11" r:id="R43c71cad80ad44d3"/>
    <hyperlink ref="AB11" r:id="Rfcbac60271514c9e"/>
    <hyperlink ref="Z12" r:id="R3a10fb0971be41c5"/>
    <hyperlink ref="AA12" r:id="R3dd4ecbc546045d1"/>
    <hyperlink ref="AB12" r:id="R5c5ce2d7199e436d"/>
    <hyperlink ref="Z13" r:id="Rb0dd0e24e9434acb"/>
    <hyperlink ref="AA13" r:id="R8d23dc0a66944bc4"/>
    <hyperlink ref="AB13" r:id="R6763eaf9da8a4124"/>
    <hyperlink ref="Z14" r:id="Rda4d635ab5dc4e3d"/>
    <hyperlink ref="AA14" r:id="R5252c5a2fc614c95"/>
    <hyperlink ref="AB14" r:id="R3dd95b02c0064585"/>
    <hyperlink ref="Z15" r:id="R0c4eabef528b4622"/>
    <hyperlink ref="AA15" r:id="R2ae67c90f3bf47f0"/>
    <hyperlink ref="AB15" r:id="Ra5e5e11c3252415b"/>
    <hyperlink ref="Z16" r:id="R2b4f18ffc5844e28"/>
    <hyperlink ref="AA16" r:id="R4adaaafe979e4365"/>
    <hyperlink ref="AB16" r:id="R4187adf911e5493e"/>
    <hyperlink ref="Z17" r:id="Red3824451f624afd"/>
    <hyperlink ref="AA17" r:id="Rfc066abac0914e63"/>
    <hyperlink ref="AB17" r:id="Re609d3466a984082"/>
    <hyperlink ref="Z18" r:id="R5610c1214c3542d6"/>
    <hyperlink ref="AA18" r:id="R5e20724d8b0046fd"/>
    <hyperlink ref="AB18" r:id="Re82e075250fc4a18"/>
    <hyperlink ref="Z19" r:id="R515b5553273947ec"/>
    <hyperlink ref="AA19" r:id="Rb3f2df480c6c434f"/>
    <hyperlink ref="AB19" r:id="R0097d2db9c8c4af3"/>
    <hyperlink ref="Z20" r:id="R5b0103d817ed4bf5"/>
    <hyperlink ref="AA20" r:id="Rb4151e1a6cc3437a"/>
    <hyperlink ref="AB20" r:id="Rb74a7efcb0704c39"/>
    <hyperlink ref="Z21" r:id="Rd73d94e0a93a4132"/>
    <hyperlink ref="AA21" r:id="R240fa174dccb463f"/>
    <hyperlink ref="AB21" r:id="Ra2749dad2f914eff"/>
    <hyperlink ref="Z22" r:id="R06daadb5afa64d68"/>
    <hyperlink ref="AA22" r:id="R0349fe5811cf4b5f"/>
    <hyperlink ref="AB22" r:id="R7a53fc956b274992"/>
    <hyperlink ref="Z23" r:id="Rff8daf2873b345e5"/>
    <hyperlink ref="AA23" r:id="Rcf42dfc7e2dc4b94"/>
    <hyperlink ref="AB23" r:id="Rd50393de56484cf6"/>
    <hyperlink ref="Z24" r:id="R2afab4c6679c4a99"/>
    <hyperlink ref="AA24" r:id="Rc6fe96f293c14406"/>
    <hyperlink ref="Z25" r:id="Re2359112ed964fda"/>
    <hyperlink ref="AA25" r:id="R22c852ea04304627"/>
    <hyperlink ref="Z26" r:id="Rb72624ecf5814c9f"/>
    <hyperlink ref="AA26" r:id="R81bdc29fbb7e49a6"/>
    <hyperlink ref="Z27" r:id="Rfa3bf0fbf6584178"/>
    <hyperlink ref="AA27" r:id="Rf2e336878d404419"/>
    <hyperlink ref="Z28" r:id="Rc7fb525475d74416"/>
    <hyperlink ref="AA28" r:id="R6718ecf553ce49b6"/>
    <hyperlink ref="AB28" r:id="rIdSourceAB28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ySplit="1" topLeftCell="A2" activePane="bottomLeft" state="frozen"/>
    </sheetView>
  </sheetViews>
  <sheetFormatPr defaultColWidth="8.6796875" defaultRowHeight="15"/>
  <cols>
    <col min="1" max="1" width="5" hidden="0" customWidth="1"/>
    <col min="2" max="2" width="60" hidden="0" customWidth="1"/>
    <col min="3" max="3" width="14" hidden="0" customWidth="1"/>
    <col min="4" max="4" width="70" hidden="0" customWidth="1"/>
    <col min="5" max="5" width="45" hidden="0" customWidth="1"/>
  </cols>
  <sheetData>
    <row r="1" ht="15" hidden="0">
      <c r="A1" s="4" t="s">
        <v>48</v>
      </c>
      <c r="B1" s="4" t="s">
        <v>49</v>
      </c>
      <c r="C1" s="4" t="s">
        <v>50</v>
      </c>
      <c r="D1" s="4" t="s">
        <v>51</v>
      </c>
      <c r="E1" s="4" t="s">
        <v>52</v>
      </c>
    </row>
    <row r="2" ht="15" hidden="0">
      <c r="A2" s="11" t="n">
        <v>1</v>
      </c>
      <c r="B2" s="11" t="s">
        <v>53</v>
      </c>
      <c r="C2" s="11" t="s">
        <v>54</v>
      </c>
      <c r="D2" s="13" t="s">
        <v>55</v>
      </c>
      <c r="E2" s="16" t="s">
        <v>56</v>
      </c>
    </row>
    <row r="3" ht="15" hidden="0">
      <c r="A3" s="11" t="n">
        <v>2</v>
      </c>
      <c r="B3" s="11" t="s">
        <v>57</v>
      </c>
      <c r="C3" s="11" t="s">
        <v>58</v>
      </c>
      <c r="D3" s="13" t="s">
        <v>59</v>
      </c>
      <c r="E3" s="11" t="s">
        <v>60</v>
      </c>
    </row>
    <row r="4" ht="15" hidden="0">
      <c r="A4" s="11" t="n">
        <v>3</v>
      </c>
      <c r="B4" s="11" t="s">
        <v>61</v>
      </c>
      <c r="C4" s="11" t="s">
        <v>62</v>
      </c>
      <c r="D4" s="13" t="s">
        <v>63</v>
      </c>
      <c r="E4" s="16" t="s">
        <v>64</v>
      </c>
    </row>
    <row r="5" ht="15" hidden="0">
      <c r="A5" s="11" t="n">
        <v>4</v>
      </c>
      <c r="B5" s="11" t="s">
        <v>65</v>
      </c>
      <c r="C5" s="11" t="s">
        <v>62</v>
      </c>
      <c r="D5" s="13" t="s">
        <v>66</v>
      </c>
      <c r="E5" s="16" t="s">
        <v>64</v>
      </c>
    </row>
    <row r="6" ht="15" hidden="0">
      <c r="A6" s="11" t="n">
        <v>5</v>
      </c>
      <c r="B6" s="11" t="s">
        <v>67</v>
      </c>
      <c r="C6" s="11" t="s">
        <v>62</v>
      </c>
      <c r="D6" s="13" t="s">
        <v>68</v>
      </c>
      <c r="E6" s="16" t="s">
        <v>64</v>
      </c>
    </row>
    <row r="7" ht="15" hidden="0">
      <c r="A7" s="11" t="n">
        <v>6</v>
      </c>
      <c r="B7" s="11" t="s">
        <v>69</v>
      </c>
      <c r="C7" s="11" t="s">
        <v>70</v>
      </c>
      <c r="D7" s="13" t="s">
        <v>71</v>
      </c>
      <c r="E7" s="11" t="s">
        <v>72</v>
      </c>
    </row>
    <row r="8" ht="15" hidden="0">
      <c r="A8" s="11" t="n">
        <v>7</v>
      </c>
      <c r="B8" s="11" t="s">
        <v>73</v>
      </c>
      <c r="C8" s="11" t="s">
        <v>74</v>
      </c>
      <c r="D8" s="13" t="s">
        <v>75</v>
      </c>
      <c r="E8" s="11" t="s">
        <v>76</v>
      </c>
    </row>
    <row r="9" ht="15" hidden="0">
      <c r="A9" s="11" t="n">
        <v>8</v>
      </c>
      <c r="B9" s="11" t="s">
        <v>77</v>
      </c>
      <c r="C9" s="11" t="s">
        <v>78</v>
      </c>
      <c r="D9" s="13" t="s">
        <v>79</v>
      </c>
      <c r="E9" s="11" t="s">
        <v>80</v>
      </c>
    </row>
    <row r="10" ht="15" hidden="0">
      <c r="A10" s="11" t="n">
        <v>9</v>
      </c>
      <c r="B10" s="11" t="s">
        <v>81</v>
      </c>
      <c r="C10" s="11" t="s">
        <v>78</v>
      </c>
      <c r="D10" s="13" t="s">
        <v>82</v>
      </c>
      <c r="E10" s="11" t="s">
        <v>83</v>
      </c>
    </row>
    <row r="11" ht="15" hidden="0">
      <c r="A11" s="11" t="n">
        <v>10</v>
      </c>
      <c r="B11" s="11" t="s">
        <v>84</v>
      </c>
      <c r="C11" s="11" t="s">
        <v>85</v>
      </c>
      <c r="D11" s="13" t="s">
        <v>86</v>
      </c>
      <c r="E11" s="11" t="s">
        <v>87</v>
      </c>
    </row>
    <row r="12" ht="15" hidden="0">
      <c r="A12" s="11" t="n">
        <v>11</v>
      </c>
      <c r="B12" s="11" t="s">
        <v>88</v>
      </c>
      <c r="C12" s="11" t="s">
        <v>89</v>
      </c>
      <c r="D12" s="13" t="s">
        <v>90</v>
      </c>
      <c r="E12" s="11" t="s">
        <v>91</v>
      </c>
    </row>
    <row r="13" ht="15" hidden="0">
      <c r="A13" s="11" t="n">
        <v>12</v>
      </c>
      <c r="B13" s="11" t="s">
        <v>92</v>
      </c>
      <c r="C13" s="11" t="s">
        <v>93</v>
      </c>
      <c r="D13" s="13" t="s">
        <v>94</v>
      </c>
      <c r="E13" s="11" t="s">
        <v>95</v>
      </c>
    </row>
    <row r="14" ht="15" hidden="0">
      <c r="A14" s="11" t="n">
        <v>13</v>
      </c>
      <c r="B14" s="11" t="s">
        <v>96</v>
      </c>
      <c r="C14" s="11" t="s">
        <v>97</v>
      </c>
      <c r="D14" s="13" t="s">
        <v>98</v>
      </c>
      <c r="E14" s="11" t="s">
        <v>99</v>
      </c>
    </row>
    <row r="15" ht="15" hidden="0">
      <c r="A15" s="11" t="n">
        <v>14</v>
      </c>
      <c r="B15" s="11" t="s">
        <v>100</v>
      </c>
      <c r="C15" s="11" t="s">
        <v>101</v>
      </c>
      <c r="D15" s="13" t="s">
        <v>102</v>
      </c>
      <c r="E15" s="11" t="s">
        <v>103</v>
      </c>
    </row>
    <row r="16" ht="23.850000381469727" hidden="0">
      <c r="A16" s="11" t="n">
        <v>15</v>
      </c>
      <c r="B16" s="11" t="s">
        <v>104</v>
      </c>
      <c r="C16" s="11" t="s">
        <v>105</v>
      </c>
      <c r="D16" s="13" t="s">
        <v>106</v>
      </c>
      <c r="E16" s="11" t="s">
        <v>107</v>
      </c>
    </row>
    <row r="17" ht="15" hidden="0">
      <c r="A17" s="11" t="n">
        <v>16</v>
      </c>
      <c r="B17" s="11" t="s">
        <v>108</v>
      </c>
      <c r="C17" s="11" t="s">
        <v>109</v>
      </c>
      <c r="D17" s="13" t="s">
        <v>110</v>
      </c>
      <c r="E17" s="11" t="s">
        <v>111</v>
      </c>
    </row>
    <row r="18" ht="23.850000381469727" hidden="0">
      <c r="A18" s="11" t="n">
        <v>17</v>
      </c>
      <c r="B18" s="11" t="s">
        <v>112</v>
      </c>
      <c r="C18" s="11" t="s">
        <v>113</v>
      </c>
      <c r="D18" s="13" t="s">
        <v>114</v>
      </c>
      <c r="E18" s="11" t="s">
        <v>115</v>
      </c>
    </row>
    <row r="19" ht="15" hidden="0">
      <c r="A19" s="11" t="n">
        <v>18</v>
      </c>
      <c r="B19" s="11" t="s">
        <v>116</v>
      </c>
      <c r="C19" s="11" t="s">
        <v>117</v>
      </c>
      <c r="D19" s="13" t="s">
        <v>118</v>
      </c>
      <c r="E19" s="11" t="s">
        <v>119</v>
      </c>
    </row>
    <row r="20" ht="15" hidden="0">
      <c r="A20" s="11" t="n">
        <v>19</v>
      </c>
      <c r="B20" s="11" t="s">
        <v>120</v>
      </c>
      <c r="C20" s="11" t="s">
        <v>117</v>
      </c>
      <c r="D20" s="13" t="s">
        <v>121</v>
      </c>
      <c r="E20" s="11" t="s">
        <v>122</v>
      </c>
    </row>
    <row r="21" ht="15" hidden="0">
      <c r="A21" s="11" t="n">
        <v>20</v>
      </c>
      <c r="B21" s="11" t="s">
        <v>123</v>
      </c>
      <c r="C21" s="11" t="s">
        <v>124</v>
      </c>
      <c r="D21" s="13" t="s">
        <v>125</v>
      </c>
      <c r="E21" s="11" t="s">
        <v>126</v>
      </c>
    </row>
    <row r="22" ht="15" hidden="0">
      <c r="A22" s="11" t="n">
        <v>21</v>
      </c>
      <c r="B22" s="11" t="s">
        <v>127</v>
      </c>
      <c r="C22" s="11" t="s">
        <v>128</v>
      </c>
      <c r="D22" s="13" t="s">
        <v>129</v>
      </c>
      <c r="E22" s="11" t="s">
        <v>130</v>
      </c>
    </row>
    <row r="23" ht="15" hidden="0">
      <c r="A23" s="11" t="n">
        <v>22</v>
      </c>
      <c r="B23" s="11" t="s">
        <v>131</v>
      </c>
      <c r="C23" s="11" t="s">
        <v>132</v>
      </c>
      <c r="D23" s="13" t="s">
        <v>133</v>
      </c>
      <c r="E23" s="11" t="s">
        <v>134</v>
      </c>
    </row>
    <row r="24" ht="15" hidden="0">
      <c r="A24" s="11" t="n">
        <v>23</v>
      </c>
      <c r="B24" s="11" t="s">
        <v>135</v>
      </c>
      <c r="C24" s="11" t="s">
        <v>136</v>
      </c>
      <c r="D24" s="13" t="s">
        <v>137</v>
      </c>
      <c r="E24" s="11" t="s">
        <v>138</v>
      </c>
    </row>
    <row r="25" ht="15" hidden="0">
      <c r="A25" s="11" t="n">
        <v>24</v>
      </c>
      <c r="B25" s="11" t="s">
        <v>139</v>
      </c>
      <c r="C25" s="11" t="s">
        <v>140</v>
      </c>
      <c r="D25" s="13" t="s">
        <v>141</v>
      </c>
      <c r="E25" s="11" t="s">
        <v>142</v>
      </c>
    </row>
    <row r="26" ht="15" hidden="0">
      <c r="A26" s="11" t="n">
        <v>25</v>
      </c>
      <c r="B26" s="11" t="s">
        <v>143</v>
      </c>
      <c r="C26" s="11" t="s">
        <v>140</v>
      </c>
      <c r="D26" s="13" t="s">
        <v>144</v>
      </c>
      <c r="E26" s="11" t="s">
        <v>145</v>
      </c>
    </row>
    <row r="27" ht="15" hidden="0">
      <c r="A27" s="11" t="n">
        <v>26</v>
      </c>
      <c r="B27" s="11" t="s">
        <v>146</v>
      </c>
      <c r="C27" s="11" t="s">
        <v>140</v>
      </c>
      <c r="D27" s="13" t="s">
        <v>147</v>
      </c>
      <c r="E27" s="11" t="s">
        <v>145</v>
      </c>
    </row>
    <row r="28" ht="15" hidden="0">
      <c r="A28" s="11" t="n">
        <v>27</v>
      </c>
      <c r="B28" s="11" t="s">
        <v>148</v>
      </c>
      <c r="C28" s="11" t="s">
        <v>149</v>
      </c>
      <c r="D28" s="13" t="s">
        <v>150</v>
      </c>
      <c r="E28" s="11" t="s">
        <v>151</v>
      </c>
    </row>
    <row r="29" ht="15" hidden="0">
      <c r="A29" s="11" t="n">
        <v>28</v>
      </c>
      <c r="B29" s="11" t="s">
        <v>152</v>
      </c>
      <c r="C29" s="11" t="s">
        <v>149</v>
      </c>
      <c r="D29" s="13" t="s">
        <v>153</v>
      </c>
      <c r="E29" s="11" t="s">
        <v>154</v>
      </c>
    </row>
    <row r="30" ht="15" hidden="0">
      <c r="A30" s="11" t="n">
        <v>29</v>
      </c>
      <c r="B30" s="11" t="s">
        <v>155</v>
      </c>
      <c r="C30" s="11" t="s">
        <v>156</v>
      </c>
      <c r="D30" s="13" t="s">
        <v>157</v>
      </c>
      <c r="E30" s="11" t="s">
        <v>158</v>
      </c>
    </row>
    <row r="31" ht="15" hidden="0">
      <c r="A31" s="11" t="n">
        <v>30</v>
      </c>
      <c r="B31" s="11" t="s">
        <v>159</v>
      </c>
      <c r="C31" s="11" t="s">
        <v>160</v>
      </c>
      <c r="D31" s="13" t="s">
        <v>161</v>
      </c>
      <c r="E31" s="11" t="s">
        <v>162</v>
      </c>
    </row>
    <row r="32" ht="23.850000381469727" hidden="0">
      <c r="A32" s="11" t="n">
        <v>31</v>
      </c>
      <c r="B32" s="11" t="s">
        <v>163</v>
      </c>
      <c r="C32" s="11" t="s">
        <v>164</v>
      </c>
      <c r="D32" s="13" t="s">
        <v>165</v>
      </c>
      <c r="E32" s="11" t="s">
        <v>166</v>
      </c>
    </row>
    <row r="33" ht="15" hidden="0">
      <c r="A33" s="11" t="n">
        <v>32</v>
      </c>
      <c r="B33" s="11" t="s">
        <v>167</v>
      </c>
      <c r="C33" s="11" t="s">
        <v>168</v>
      </c>
      <c r="D33" s="13" t="s">
        <v>169</v>
      </c>
      <c r="E33" s="11" t="s">
        <v>170</v>
      </c>
    </row>
    <row r="34" ht="15" hidden="0">
      <c r="B34" s="6" t="s">
        <v>171</v>
      </c>
      <c r="C34" s="17" t="n">
        <f aca="0">COUNTA(B2:B33)</f>
        <v>32</v>
      </c>
    </row>
    <row r="35" ht="15" hidden="0">
      <c r="B35" s="6" t="s">
        <v>172</v>
      </c>
      <c r="C35" s="17" t="n">
        <f aca="0">COUNTIF(E2:E33,"CL-*")+COUNTIF(E2:E33,"Consolidated*")</f>
        <v>0</v>
      </c>
    </row>
    <row r="36" ht="15" hidden="0">
      <c r="B36" s="6" t="s">
        <v>173</v>
      </c>
      <c r="C36" s="17" t="n">
        <f aca="0">COUNTIF(E2:E33,"Excluded*")</f>
        <v>0</v>
      </c>
    </row>
  </sheetData>
  <hyperlinks>
    <hyperlink ref="D2" r:id="R0cbb3eac0ccb4ece"/>
    <hyperlink ref="D3" r:id="Rab98e8227798410b"/>
    <hyperlink ref="D4" r:id="R6f260afcf974452b"/>
    <hyperlink ref="D5" r:id="Rd4f1986306774c42"/>
    <hyperlink ref="D6" r:id="Rb1faf4346bf04f06"/>
    <hyperlink ref="D7" r:id="Rcc44f08f128540aa"/>
    <hyperlink ref="D8" r:id="Rcbdb6e2536534097"/>
    <hyperlink ref="D9" r:id="Rd5b09afa150f484d"/>
    <hyperlink ref="D10" r:id="R27144ebcc7d04510"/>
    <hyperlink ref="D11" r:id="R76e1d07caa5b46f7"/>
    <hyperlink ref="D12" r:id="Recc5fdeb890241be"/>
    <hyperlink ref="D13" r:id="R77e967b1340c4197"/>
    <hyperlink ref="D14" r:id="Rd693fbdb1903412a"/>
    <hyperlink ref="D15" r:id="R649e4899b0994215"/>
    <hyperlink ref="D16" r:id="R866ee43b45bf4d99"/>
    <hyperlink ref="D17" r:id="R04fdce0281054118"/>
    <hyperlink ref="D18" r:id="R6c61093bd3804ac2"/>
    <hyperlink ref="D19" r:id="Rb63c886e485348ab"/>
    <hyperlink ref="D20" r:id="R038d5c345256495e"/>
    <hyperlink ref="D21" r:id="Rf5e74cb845664a3a"/>
    <hyperlink ref="D22" r:id="Rdc273e9be2114fe0"/>
    <hyperlink ref="D23" r:id="R7887be8a24b04845"/>
    <hyperlink ref="D24" r:id="R0174e642a7204157"/>
    <hyperlink ref="D25" r:id="R90a94539980746ab"/>
    <hyperlink ref="D26" r:id="R64851489306d4874"/>
    <hyperlink ref="D27" r:id="R5b4bc240e5b9430a"/>
    <hyperlink ref="D28" r:id="Rcd5e5399d8cb4c19"/>
    <hyperlink ref="D29" r:id="R8944f66718af450c"/>
    <hyperlink ref="D30" r:id="R2092551715b4425e"/>
    <hyperlink ref="D31" r:id="Ree906df514564f3e"/>
    <hyperlink ref="D32" r:id="R8e5534b8b75f4bbc"/>
    <hyperlink ref="D33" r:id="Rc518c1a2755d4de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false"/>
  </sheetPr>
  <sheetViews>
    <sheetView showGridLines="1" workbookViewId="0">
      <pane ySplit="1" topLeftCell="A2" activePane="bottomLeft" state="frozen"/>
    </sheetView>
  </sheetViews>
  <sheetFormatPr defaultColWidth="8.6796875" defaultRowHeight="15"/>
  <cols>
    <col min="1" max="1" width="55" hidden="0" customWidth="1"/>
    <col min="2" max="2" width="18" hidden="0" customWidth="1"/>
    <col min="3" max="4" width="60" hidden="0" customWidth="1"/>
    <col min="5" max="5" width="45" hidden="0" customWidth="1"/>
  </cols>
  <sheetData>
    <row r="1" ht="15" hidden="0">
      <c r="A1" s="4" t="s">
        <v>174</v>
      </c>
      <c r="B1" s="4" t="s">
        <v>175</v>
      </c>
      <c r="C1" s="4" t="s">
        <v>176</v>
      </c>
      <c r="D1" s="4" t="s">
        <v>177</v>
      </c>
      <c r="E1" s="4" t="s">
        <v>178</v>
      </c>
    </row>
    <row r="2" ht="23.850000381469727" hidden="0">
      <c r="A2" s="11" t="s">
        <v>179</v>
      </c>
      <c r="B2" s="11" t="s">
        <v>180</v>
      </c>
      <c r="C2" s="11" t="s">
        <v>181</v>
      </c>
      <c r="D2" s="13" t="s">
        <v>182</v>
      </c>
      <c r="E2" s="11"/>
    </row>
    <row r="3" ht="23.850000381469727" hidden="0">
      <c r="A3" s="11" t="s">
        <v>183</v>
      </c>
      <c r="B3" s="11" t="s">
        <v>180</v>
      </c>
      <c r="C3" s="11" t="s">
        <v>184</v>
      </c>
      <c r="D3" s="13" t="s">
        <v>185</v>
      </c>
      <c r="E3" s="11"/>
    </row>
    <row r="4" ht="15" hidden="0">
      <c r="A4" s="11" t="s">
        <v>186</v>
      </c>
      <c r="B4" s="11" t="s">
        <v>187</v>
      </c>
      <c r="C4" s="11" t="s">
        <v>188</v>
      </c>
      <c r="D4" s="13" t="s">
        <v>55</v>
      </c>
      <c r="E4" s="11"/>
    </row>
    <row r="5" ht="15" hidden="0">
      <c r="A5" s="11" t="s">
        <v>189</v>
      </c>
      <c r="B5" s="11" t="s">
        <v>190</v>
      </c>
      <c r="C5" s="11" t="s">
        <v>191</v>
      </c>
      <c r="D5" s="11"/>
      <c r="E5" s="11"/>
    </row>
    <row r="6" ht="24" hidden="0" customHeight="1">
      <c r="A6" s="23" t="str">
        <v>CL-SUP75-0001</v>
      </c>
      <c r="B6" s="23" t="str">
        <v>Cover artwork</v>
      </c>
      <c r="C6" s="23" t="str">
        <v>GCD confirms Greg Hyland signature and exact Superman #75 target. 1993 publication year; supplied January 1 day is an indexing placeholder, not a confirmed on-sale day.</v>
      </c>
      <c r="D6" s="23" t="str">
        <v>https://leagueofcomicgeeks.com/comic/6563084/lethargic-comics-weakly-12
https://www.comics.org/issue/741086/</v>
      </c>
      <c r="E6" s="23" t="str">
        <v>Some character identities remain unresolved.</v>
      </c>
    </row>
    <row r="7" ht="36" hidden="0" customHeight="1">
      <c r="A7" s="23" t="str">
        <v>CL-SUP75-0002</v>
      </c>
      <c r="B7" s="23" t="str">
        <v>Cover artwork</v>
      </c>
      <c r="C7" s="23" t="str">
        <v>The tattered Captain America flag and shield repeat the torn-cape memorial arrangement. Exact cover reviewed; do not treat background costume iconography as proof of a civilian identity.</v>
      </c>
      <c r="D7" s="23" t="str">
        <v>https://leagueofcomicgeeks.com/comic/3206706/captain-america-451
https://www.comics.org/issue/58800/</v>
      </c>
      <c r="E7" s="23" t="str">
        <v>Some character identities remain unresolved.</v>
      </c>
    </row>
    <row r="8" ht="36" hidden="0" customHeight="1">
      <c r="A8" s="23" t="str">
        <v>CL-SUP75-0003</v>
      </c>
      <c r="B8" s="23" t="str">
        <v>Cover artwork</v>
      </c>
      <c r="C8" s="23" t="str">
        <v>Original-art dealer identifies Tom Lyle and Robert Jones, the Superman #75 homage, and the depicted Spider-Man, Daredevil, G. W. Bridge, X-Cutioner and Kymberly Taylor. The Punisher is represented by the torn emblem, not a standing figure.</v>
      </c>
      <c r="D8" s="23" t="str">
        <v>https://leagueofcomicgeeks.com/comic/6818373/punisher-17
https://www.romitaman.com/GalleryPiece.asp?ArtistId=1052&amp;Piece=32015</v>
      </c>
      <c r="E8" s="23" t="str">
        <v>No additional follow-up identified.</v>
      </c>
    </row>
    <row r="9" ht="36" hidden="0" customHeight="1">
      <c r="A9" s="23" t="str">
        <v>CL-SUP75-0004</v>
      </c>
      <c r="B9" s="23" t="str">
        <v>Cover artwork</v>
      </c>
      <c r="C9" s="23" t="str">
        <v>Bogdanove/Janke/Martin cover restages the cape memorial with Mr. Mxyzptlk costume and hat. Direct and newsstand use the same drawing; background mourners remain unidentified.</v>
      </c>
      <c r="D9" s="23" t="str">
        <v>https://leagueofcomicgeeks.com/comic/7127411/superman-the-man-of-steel-75
https://comicvine.gamespot.com/profile/cbishop/lists/superman-75-homages-28/60973/</v>
      </c>
      <c r="E9" s="23" t="str">
        <v>Some character identities remain unresolved.</v>
      </c>
    </row>
    <row r="10" ht="24" hidden="0" customHeight="1">
      <c r="A10" s="23" t="str">
        <v>CL-SUP75-0005</v>
      </c>
      <c r="B10" s="23" t="str">
        <v>Cover artwork</v>
      </c>
      <c r="C10" s="23" t="str">
        <v>Funeral for a Freak tribute uses Deadpool costume remnants and funeral silhouettes. Distinguish the 1997-series #62 from the unrelated 2012 issue.</v>
      </c>
      <c r="D10" s="23" t="str">
        <v>https://leagueofcomicgeeks.com/comic/3248218/deadpool-62
https://www.comics.org/issue/89621/</v>
      </c>
      <c r="E10" s="23" t="str">
        <v>Some character identities remain unresolved.</v>
      </c>
    </row>
    <row r="11" ht="24" hidden="0" customHeight="1">
      <c r="A11" s="23" t="str">
        <v>CL-SUP75-0006</v>
      </c>
      <c r="B11" s="23" t="str">
        <v>Cover artwork</v>
      </c>
      <c r="C11" s="23" t="str">
        <v>Lucas Marangon cover repeats the tattered costume and funeral arrangement; the mourners have not all been reliably identified.</v>
      </c>
      <c r="D11" s="23" t="str">
        <v>https://leagueofcomicgeeks.com/comic/2998504/abyss-1
https://www.keycollectorcomics.com/issue/abyss-1-1-643208%2C643208/</v>
      </c>
      <c r="E11" s="23" t="str">
        <v>Some character identities remain unresolved.</v>
      </c>
    </row>
    <row r="12" ht="24" hidden="0" customHeight="1">
      <c r="A12" s="23" t="str">
        <v>CL-SUP75-0007</v>
      </c>
      <c r="B12" s="23" t="str">
        <v>Cover artwork</v>
      </c>
      <c r="C12" s="23" t="str">
        <v>Gabriel Rodríguez incentive cover depicts the torn cape hanging above the wreckage. The later treasury reuses this same artwork.</v>
      </c>
      <c r="D12" s="23" t="str">
        <v>https://leagueofcomicgeeks.com/comic/6452360/the-cape-1?variant=9148695
https://leagueofcomicgeeks.com/profile/galko/lists/9396/cover-homage-superman-75</v>
      </c>
      <c r="E12" s="23" t="str">
        <v>Some character identities remain unresolved.</v>
      </c>
    </row>
    <row r="13" ht="36" hidden="0" customHeight="1">
      <c r="A13" s="23" t="str">
        <v>CL-SUP75-0008</v>
      </c>
      <c r="B13" s="23" t="str">
        <v>Cover artwork</v>
      </c>
      <c r="C13" s="23" t="str">
        <v>GCD identifies the Jurgens/Rapmund variant as a Superman #75 homage and a 1:10 incentive. Several Doomsday forms surround the torn cape; do not substitute interior cast credits for exact figure identities.</v>
      </c>
      <c r="D13" s="23" t="str">
        <v>https://leagueofcomicgeeks.com/comic/2550653/action-comics-901?variant=3719193
https://my.comics.org/issue/879489/</v>
      </c>
      <c r="E13" s="23" t="str">
        <v>Some character identities remain unresolved.</v>
      </c>
    </row>
    <row r="14" ht="24" hidden="0" customHeight="1">
      <c r="A14" s="23" t="str">
        <v>CL-SUP75-0009</v>
      </c>
      <c r="B14" s="23" t="str">
        <v>Reference / grouped edition</v>
      </c>
      <c r="C14" s="23" t="str">
        <v>Treasury reuses the Gabriel Rodríguez The Cape #1 cover. Retained as a reference, not another distinct homage artwork.</v>
      </c>
      <c r="D14" s="23" t="str">
        <v>https://leagueofcomicgeeks.com/comic/6595544/joe-hills-terrifyingly-tragic-treasury-edition
https://leagueofcomicgeeks.com/profile/galko/lists/9396/cover-homage-superman-75</v>
      </c>
      <c r="E14" s="23" t="str">
        <v>Some character identities remain unresolved.</v>
      </c>
    </row>
    <row r="15" ht="36" hidden="0" customHeight="1">
      <c r="A15" s="23" t="str">
        <v>CL-SUP75-0010</v>
      </c>
      <c r="B15" s="23" t="str">
        <v>Reference / grouped edition</v>
      </c>
      <c r="C15" s="23" t="str">
        <v>Collected-edition cover reuses Jurgens/Breeding Superman #75 artwork. Retained as a reference rather than new art.</v>
      </c>
      <c r="D15" s="23" t="str">
        <v>https://leagueofcomicgeeks.com/comic/1309675/dc-comics-graphic-novel-collection-vol-16-superman-the-death-of-superman-hc
https://leagueofcomicgeeks.com/profile/galko/lists/9396/cover-homage-superman-75</v>
      </c>
      <c r="E15" s="23" t="str">
        <v>Some character identities remain unresolved.</v>
      </c>
    </row>
    <row r="16" ht="24" hidden="0" customHeight="1">
      <c r="A16" s="23" t="str">
        <v>CL-SUP75-0011</v>
      </c>
      <c r="B16" s="23" t="str">
        <v>Cover artwork</v>
      </c>
      <c r="C16" s="23" t="str">
        <v>Variant credited to Shane Davis and Michelle Delecki. Deathstroke mask and torn costume replace the original cape; same memorial composition.</v>
      </c>
      <c r="D16" s="23" t="str">
        <v>https://leagueofcomicgeeks.com/comic/6119292/deathstroke-7?variant=7318526
https://www.dcuguide.com/Deathstroke_Vol._4_7</v>
      </c>
      <c r="E16" s="23" t="str">
        <v>Some character identities remain unresolved.</v>
      </c>
    </row>
    <row r="17" ht="36" hidden="0" customHeight="1">
      <c r="A17" s="23" t="str">
        <v>CL-SUP75-0012</v>
      </c>
      <c r="B17" s="23" t="str">
        <v>Reference / grouped edition</v>
      </c>
      <c r="C17" s="23" t="str">
        <v>Sneak-peek #0 uses the same Qualano drawing later on #1. Grouped beneath CL-SUP75-0013, with differing trade dress and incentive ratios documented.</v>
      </c>
      <c r="D17" s="23" t="str">
        <v>https://leagueofcomicgeeks.com/comic/7915355/ash-vs-the-army-of-darkness-0?variant=7159770
https://leagueofcomicgeeks.com/profile/galko/lists/9396/cover-homage-superman-75</v>
      </c>
      <c r="E17" s="23" t="str">
        <v>Some character identities remain unresolved.</v>
      </c>
    </row>
    <row r="18" ht="36" hidden="0" customHeight="1">
      <c r="A18" s="23" t="str">
        <v>CL-SUP75-0013</v>
      </c>
      <c r="B18" s="23" t="str">
        <v>Cover artwork</v>
      </c>
      <c r="C18" s="23" t="str">
        <v>Qualano cover puts Ash’s chainsaw beside a torn shirt over rubble. Cover D and B&amp;W Cover H use the same drawing; #0 sneak-peek treatment is grouped here.</v>
      </c>
      <c r="D18" s="23" t="str">
        <v>https://leagueofcomicgeeks.com/comic/9020193/ash-vs-the-army-of-darkness-1?variant=4471851
https://leagueofcomicgeeks.com/profile/galko/lists/9396/cover-homage-superman-75</v>
      </c>
      <c r="E18" s="23" t="str">
        <v>Some character identities remain unresolved.</v>
      </c>
    </row>
    <row r="19" ht="36" hidden="0" customHeight="1">
      <c r="A19" s="23" t="str">
        <v>CL-SUP75-0014</v>
      </c>
      <c r="B19" s="23" t="str">
        <v>Cover artwork</v>
      </c>
      <c r="C19" s="23" t="str">
        <v>Jeff Lemire variant uses a tattered green costume and memorial hammer. Named human figures are not reliably identifiable in this exact cover.</v>
      </c>
      <c r="D19" s="23" t="str">
        <v>https://leagueofcomicgeeks.com/comic/1941563/black-hammer-13?variant=3023593
https://www.midtowncomics.com/p/1657869-black-hammer-13-cover-b-variant-jeff-lemire-cover/</v>
      </c>
      <c r="E19" s="23" t="str">
        <v>Some character identities remain unresolved.</v>
      </c>
    </row>
    <row r="20" ht="36" hidden="0" customHeight="1">
      <c r="A20" s="23" t="str">
        <v>CL-SUP75-0015</v>
      </c>
      <c r="B20" s="23" t="str">
        <v>Cover artwork</v>
      </c>
      <c r="C20" s="23" t="str">
        <v>Barry Kitson variant replaces the red cape with a torn Green Lantern uniform and glowing lantern. Exact civilian identities not asserted from costume alone.</v>
      </c>
      <c r="D20" s="23" t="str">
        <v>https://leagueofcomicgeeks.com/comic/1832454/hal-jordan-and-the-green-lantern-corps-37?variant=6680484
https://leagueofcomicgeeks.com/profile/galko/lists/9396/cover-homage-superman-75</v>
      </c>
      <c r="E20" s="23" t="str">
        <v>Some character identities remain unresolved.</v>
      </c>
    </row>
    <row r="21" ht="36" hidden="0" customHeight="1">
      <c r="A21" s="23" t="str">
        <v>CL-SUP75-0016</v>
      </c>
      <c r="B21" s="23" t="str">
        <v>Cover artwork</v>
      </c>
      <c r="C21" s="23" t="str">
        <v>Shawn Remulac Cape on a Stick variant is a political parody of the memorial composition. No political endorsement is implied by catalog inclusion.</v>
      </c>
      <c r="D21" s="23" t="str">
        <v>https://leagueofcomicgeeks.com/comic/5353194/trumps-titans-vs-the-end-1?variant=2535193
https://leagueofcomicgeeks.com/profile/galko/lists/9396/cover-homage-superman-75</v>
      </c>
      <c r="E21" s="23" t="str">
        <v>Some character identities remain unresolved.</v>
      </c>
    </row>
    <row r="22" ht="36" hidden="0" customHeight="1">
      <c r="A22" s="23" t="str">
        <v>CL-SUP75-0017</v>
      </c>
      <c r="B22" s="23" t="str">
        <v>Reference / grouped edition</v>
      </c>
      <c r="C22" s="23" t="str">
        <v>Omnibus cover reuses the original Superman #75 cape artwork. Kept as a reference, not counted as a new homage.</v>
      </c>
      <c r="D22" s="23" t="str">
        <v>https://leagueofcomicgeeks.com/comic/4940893/superman-the-death-and-return-of-superman-omnibus-hc
https://leagueofcomicgeeks.com/profile/galko/lists/9396/cover-homage-superman-75</v>
      </c>
      <c r="E22" s="23" t="str">
        <v>Some character identities remain unresolved.</v>
      </c>
    </row>
    <row r="23" ht="36" hidden="0" customHeight="1">
      <c r="A23" s="23" t="str">
        <v>CL-SUP75-0018</v>
      </c>
      <c r="B23" s="23" t="str">
        <v>Reference / grouped edition</v>
      </c>
      <c r="C23" s="23" t="str">
        <v>Exact InHyuk Lee cover shows Lois holding Superman’s body. It evokes the interior death/pietà scene and Crisis-style compositions, not the shredded-cape #75 cover. Reference only.</v>
      </c>
      <c r="D23" s="23" t="str">
        <v>https://leagueofcomicgeeks.com/comic/2343454/dceased-1?variant=2604971
https://leagueofcomicgeeks.com/profile/galko/lists/9396/cover-homage-superman-75</v>
      </c>
      <c r="E23" s="23" t="str">
        <v>Some character identities remain unresolved.</v>
      </c>
    </row>
    <row r="24" ht="48" hidden="0" customHeight="1">
      <c r="A24" s="23" t="str">
        <v>CL-SUP75-0019</v>
      </c>
      <c r="B24" s="23" t="str">
        <v>Cover artwork</v>
      </c>
      <c r="C24" s="23" t="str">
        <v>Cover A is Escorza brothers artwork from Eastman layouts, with Delgado colors. The fan-club treatment requires separate exact-edition confirmation and is not assumed identical solely from a combined source row. Torn bandana memorial composition visually reviewed.</v>
      </c>
      <c r="D24" s="23" t="str">
        <v>https://leagueofcomicgeeks.com/comic/2151727/teenage-mutant-ninja-turtles-the-last-ronin-3
https://www.tortuepedia.com/tmnt-the-last-ronin-3-fight-or-flight-idw-publishing/</v>
      </c>
      <c r="E24" s="23" t="str">
        <v>Some character identities remain unresolved.</v>
      </c>
    </row>
    <row r="25" ht="36" hidden="0" customHeight="1">
      <c r="A25" s="23" t="str">
        <v>CL-SUP75-0020</v>
      </c>
      <c r="B25" s="23" t="str">
        <v>Cover artwork</v>
      </c>
      <c r="C25" s="23" t="str">
        <v>Jahnoy Lindsay regular cover is identified as a Superman #75 homage by the contemporary Superman Homepage review. Keep the Round Robin edition as related trade dress; do not substitute Scott Kolins incentive art.</v>
      </c>
      <c r="D25" s="23" t="str">
        <v>https://leagueofcomicgeeks.com/comic/6989654/superboy-the-man-of-tomorrow-5
https://www.supermanhomepage.com/comics/2023-comic-reviews/c-review-2023.php?topic=SuperboyTMOT05</v>
      </c>
      <c r="E25" s="23" t="str">
        <v>Some character identities remain unresolved.</v>
      </c>
    </row>
    <row r="26" ht="36" hidden="0" customHeight="1">
      <c r="A26" s="23" t="str">
        <v>CL-SUP75-0021</v>
      </c>
      <c r="B26" s="23" t="str">
        <v>Cover artwork</v>
      </c>
      <c r="C26" s="23" t="str">
        <v>Sook foil cover extends the shredded-cape tribute into a DC ensemble. Actual on-sale September 24, 2025 supersedes earlier solicitation August 27. Supporting identities below come from the exact GCD cover record.</v>
      </c>
      <c r="D26" s="23" t="str">
        <v>https://leagueofcomicgeeks.com/comic/7634435/new-history-of-the-dc-universe-3?variant=2720950
https://www.comics.org/issue/2772672/</v>
      </c>
      <c r="E26" s="23" t="str">
        <v>No additional follow-up identified.</v>
      </c>
    </row>
    <row r="27" ht="36" hidden="0" customHeight="1">
      <c r="A27" s="23" t="str">
        <v>CL-SUP75-0022</v>
      </c>
      <c r="B27" s="23" t="str">
        <v>Cover artwork</v>
      </c>
      <c r="C27" s="23" t="str">
        <v>Official Godzilla publisher/licensor announcement confirms January 7, 2026 release and exact Death of Superman homage. Jurgens, Breeding and Whitmore reprise the original cover team; Godzilla is actually depicted.</v>
      </c>
      <c r="D27" s="23" t="str">
        <v>https://leagueofcomicgeeks.com/comic/2723623/godzilla-6?variant=3919390
https://godzilla.com/blogs/news/the-death-of-godzilla-will-feature-homage-cover-by-comic-icon-dan-jurgens</v>
      </c>
      <c r="E27" s="23" t="str">
        <v>No additional follow-up identified.</v>
      </c>
    </row>
    <row r="28" ht="36" hidden="0" customHeight="1">
      <c r="A28" s="23" t="str">
        <v>CL-SUP75-0023</v>
      </c>
      <c r="B28" s="23" t="str">
        <v>Cover artwork</v>
      </c>
      <c r="C28" s="23" t="str">
        <v>Exact image now reviewed: shredded Flash costume and lightning emblem repeat the memorial arrangement. Williams/Gray cover credit confirmed. Year known; exact release day not asserted.</v>
      </c>
      <c r="D28" s="23" t="str">
        <v>https://comicvine.gamespot.com/the-flash-annual-9-silent-running/4000-41900/
https://www.keycollectorcomics.com/issue/flash-annual-9-437142%2C437142/</v>
      </c>
      <c r="E28" s="23" t="str">
        <v>Some character identities remain unresolved.</v>
      </c>
    </row>
    <row r="29" ht="24" hidden="0" customHeight="1">
      <c r="A29" s="23" t="str">
        <v>CL-SUP75-0024</v>
      </c>
      <c r="B29" s="23" t="str">
        <v>Reference / grouped edition</v>
      </c>
      <c r="C29" s="23" t="str">
        <v>Exact image now reviewed: a woman cradles Valor. This is a pietà composition, not the torn-cape cover. Retained as a related death-scene reference.</v>
      </c>
      <c r="D29" s="23" t="str">
        <v>https://comicvine.gamespot.com/valor-17-doa-part-six-the-tyranny-of-time/4000-38909/
https://www.ebay.com/p/15056916962</v>
      </c>
      <c r="E29" s="23" t="str">
        <v>Some character identities remain unresolved.</v>
      </c>
    </row>
    <row r="30" ht="36" hidden="0" customHeight="1">
      <c r="A30" s="23" t="str">
        <v>CL-SUP75-0025</v>
      </c>
      <c r="B30" s="23" t="str">
        <v>Reference / grouped edition</v>
      </c>
      <c r="C30" s="23" t="str">
        <v>Exact image now reviewed: Superman cradles a woman. This is an interior-death/pietà echo, not the shredded-cape cover. Reference only; full cover credits remain qualified.</v>
      </c>
      <c r="D30" s="23" t="str">
        <v>https://comicvine.gamespot.com/adventures-of-superman-514-dangerous-visions/4000-39313/
https://comicvine.gamespot.com/profile/cbishop/lists/superman-75-homages-28/60973/</v>
      </c>
      <c r="E30" s="23" t="str">
        <v>Some character identities remain unresolved.</v>
      </c>
    </row>
    <row r="31" ht="36" hidden="0" customHeight="1">
      <c r="A31" s="23" t="str">
        <v>CL-SUP75-0026</v>
      </c>
      <c r="B31" s="23" t="str">
        <v>Reference / grouped edition</v>
      </c>
      <c r="C31" s="23" t="str">
        <v>Comic Vine list describes a fake variant image within the issue. No separately published external shredded-cape variant authenticated. Retained as a research reference; no placeholder cover displayed.</v>
      </c>
      <c r="D31" s="23" t="str">
        <v>https://comicvine.gamespot.com/bongo-comics-presents-comic-book-guy-the-comic-boo/4000-224650/
https://comicvine.gamespot.com/profile/cbishop/lists/superman-75-homages-28/60973/</v>
      </c>
      <c r="E31" s="23" t="str">
        <v>Some character identities remain unresolved.</v>
      </c>
    </row>
    <row r="32" ht="60" hidden="0" customHeight="1">
      <c r="A32" s="23" t="str">
        <v>CL-SUP75-0027</v>
      </c>
      <c r="B32" s="23" t="str">
        <v>Cover artwork</v>
      </c>
      <c r="C32" s="23" t="str">
        <v>New torn-costume memorial homage; exact image compared with Superman #75. Exact Loureiro variant depicts torn black costume on a pole amid rubble, explicitly echoing the Superman #75 memorial arrangement. Midtown lists October 21, 2026 and UPC 78430055765400431. Native 200×304 exact preview is small; retained without enlargement while a larger scan is sought. No named figure reliably identifiable.</v>
      </c>
      <c r="D32" s="23" t="str">
        <v>https://www.midtowncomics.com/p/2588400-greatest-american-hero-vol-2-4-cover-c-variant-rafael-loureiro-homage-cover/
https://www.lunardistribution.com/?pos=550</v>
      </c>
      <c r="E32" s="23" t="str">
        <v>Some character identities remain unresolved.</v>
      </c>
    </row>
    <row r="33" ht="24" hidden="0" customHeight="1">
      <c r="A33" s="23" t="str">
        <v>Superman #75 2026 facsimile</v>
      </c>
      <c r="B33" s="23" t="str">
        <v>Reprint / different new-cover target</v>
      </c>
      <c r="C33" s="23" t="str">
        <v>Original-cover reprints do not add artwork. Enid Balam battle variant is not the torn-cape composition.</v>
      </c>
      <c r="D33" s="23" t="str">
        <v>https://www.supermanhomepage.com/news/2026-news/2026-news-comic.php?topic=2026-news-comic%2F0310</v>
      </c>
      <c r="E33" s="23" t="str">
        <v>Not counted without additional evidence.</v>
      </c>
    </row>
    <row r="34" ht="48" hidden="0" customHeight="1">
      <c r="A34" s="23" t="str">
        <v>Upcoming review</v>
      </c>
      <c r="B34" s="23" t="str">
        <v>Reviewed 2026-10-22</v>
      </c>
      <c r="C34" s="23" t="str">
        <v>No independently confirmed new comic homage to the exact shredded-cape cover scheduled after October 22, 2026 was located in the publisher, distributor and variant searches. The Greatest American Hero #4 Cover C is newly released, not upcoming. Facsimile reproductions and interior-death-scene tributes are kept separate.</v>
      </c>
      <c r="D34" s="23" t="str">
        <v>See edition-specific sources above</v>
      </c>
      <c r="E34" s="23" t="str">
        <v>Recheck when new solicitations are published.</v>
      </c>
    </row>
  </sheetData>
  <hyperlinks>
    <hyperlink ref="D2" r:id="R3d5a9dd0027848e3"/>
    <hyperlink ref="D3" r:id="Rb374d00ee7a343f4"/>
    <hyperlink ref="D4" r:id="R0d8d0b4c07be401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>
  <sheetPr>
    <pageSetUpPr fitToPage="false"/>
  </sheetPr>
  <sheetViews>
    <sheetView showGridLines="1" workbookViewId="0"/>
  </sheetViews>
  <sheetFormatPr defaultColWidth="8.6796875" defaultRowHeight="15"/>
  <cols>
    <col min="1" max="1" width="26" hidden="0" customWidth="1"/>
    <col min="2" max="2" width="70" hidden="0" customWidth="1"/>
    <col min="3" max="3" width="45" hidden="0" customWidth="1"/>
  </cols>
  <sheetData>
    <row r="1" ht="15" hidden="0">
      <c r="A1" s="4" t="s">
        <v>192</v>
      </c>
      <c r="B1" s="4" t="s">
        <v>193</v>
      </c>
      <c r="C1" s="4" t="s">
        <v>194</v>
      </c>
    </row>
    <row r="2" ht="15" hidden="0" customHeight="1">
      <c r="A2" s="18" t="s">
        <v>16</v>
      </c>
      <c r="B2" s="38" t="str">
        <v>Stable record ID, retained across research updates.</v>
      </c>
      <c r="C2" s="38" t="str">
        <v>CL-ASM238-0001</v>
      </c>
    </row>
    <row r="3" ht="15" hidden="0" customHeight="1">
      <c r="A3" s="18" t="s">
        <v>17</v>
      </c>
      <c r="B3" s="38" t="str">
        <v>Series or collected-edition title for this cover.</v>
      </c>
      <c r="C3" s="38" t="str">
        <v>The Amazing Spider-Man</v>
      </c>
    </row>
    <row r="4" ht="15" hidden="0" customHeight="1">
      <c r="A4" s="18" t="s">
        <v>18</v>
      </c>
      <c r="B4" s="38" t="str">
        <v>Issue number or collected volume designation.</v>
      </c>
      <c r="C4" s="38" t="str">
        <v>#31</v>
      </c>
    </row>
    <row r="5" ht="15" hidden="0" customHeight="1">
      <c r="A5" s="18" t="s">
        <v>19</v>
      </c>
      <c r="B5" s="38" t="str">
        <v>Publication year; exact date can remain unconfirmed.</v>
      </c>
      <c r="C5" s="38" t="str">
        <v>2019</v>
      </c>
    </row>
    <row r="6" ht="15" hidden="0" customHeight="1">
      <c r="A6" s="18" t="s">
        <v>20</v>
      </c>
      <c r="B6" s="38" t="str">
        <v>Publisher or imprint for the exact edition.</v>
      </c>
      <c r="C6" s="38" t="str">
        <v>Marvel Comics</v>
      </c>
    </row>
    <row r="7" ht="15" hidden="0" customHeight="1">
      <c r="A7" s="18" t="s">
        <v>21</v>
      </c>
      <c r="B7" s="38" t="str">
        <v>Cover-specific credits; interior credits are not substituted.</v>
      </c>
      <c r="C7" s="38" t="str">
        <v>Pencils; inks; colors when confirmed</v>
      </c>
    </row>
    <row r="8" ht="15" hidden="0" customHeight="1">
      <c r="A8" s="18" t="s">
        <v>22</v>
      </c>
      <c r="B8" s="38" t="str">
        <v>Exact cover edition; treatments of one drawing are grouped.</v>
      </c>
      <c r="C8" s="38" t="str">
        <v>Trade dress, virgin or sketch edition</v>
      </c>
    </row>
    <row r="9" ht="15" hidden="0" customHeight="1">
      <c r="A9" s="18" t="s">
        <v>23</v>
      </c>
      <c r="B9" s="38" t="str">
        <v>The original cover whose composition is referenced.</v>
      </c>
      <c r="C9" s="38" t="str">
        <v>The Amazing Spider-Man #238</v>
      </c>
    </row>
    <row r="10" ht="15" hidden="0" customHeight="1">
      <c r="A10" s="18" t="s">
        <v>24</v>
      </c>
      <c r="B10" s="38" t="str">
        <v>Relationship to the original; uncertain targets remain qualified.</v>
      </c>
      <c r="C10" s="38" t="str">
        <v>Direct homage; parody; reference</v>
      </c>
    </row>
    <row r="11" ht="15" hidden="0" customHeight="1">
      <c r="A11" s="18" t="s">
        <v>25</v>
      </c>
      <c r="B11" s="38" t="str">
        <v>Named characters identified on the exact artwork.</v>
      </c>
      <c r="C11" s="38" t="str">
        <v>Arachknight</v>
      </c>
    </row>
    <row r="12" ht="15" hidden="0" customHeight="1">
      <c r="A12" s="18" t="s">
        <v>26</v>
      </c>
      <c r="B12" s="38" t="str">
        <v>Confirmed exclusive retailer, or explicit absence/uncertainty.</v>
      </c>
      <c r="C12" s="38" t="str">
        <v>Retailer name; Not documented</v>
      </c>
    </row>
    <row r="13" ht="15" hidden="0" customHeight="1">
      <c r="A13" s="18" t="s">
        <v>27</v>
      </c>
      <c r="B13" s="38" t="str">
        <v>Confirmed event association, when supported.</v>
      </c>
      <c r="C13" s="38" t="str">
        <v>Event name; Not documented</v>
      </c>
    </row>
    <row r="14" ht="15" hidden="0" customHeight="1">
      <c r="A14" s="18" t="s">
        <v>28</v>
      </c>
      <c r="B14" s="38" t="str">
        <v>Documented edition quantity or incentive ratio.</v>
      </c>
      <c r="C14" s="38" t="str">
        <v>500 copies; 1:25; Not documented</v>
      </c>
    </row>
    <row r="15" ht="15" hidden="0" customHeight="1">
      <c r="A15" s="18" t="s">
        <v>29</v>
      </c>
      <c r="B15" s="38" t="str">
        <v>Physical format and documented cover treatment.</v>
      </c>
      <c r="C15" s="38" t="str">
        <v>Comic; foil; trade paperback</v>
      </c>
    </row>
    <row r="16" ht="15" hidden="0" customHeight="1">
      <c r="A16" s="18" t="s">
        <v>30</v>
      </c>
      <c r="B16" s="38" t="str">
        <v>Market and language for the exact edition.</v>
      </c>
      <c r="C16" s="38" t="str">
        <v>US / English</v>
      </c>
    </row>
    <row r="17" ht="15" hidden="0" customHeight="1">
      <c r="A17" s="18" t="s">
        <v>31</v>
      </c>
      <c r="B17" s="38" t="str">
        <v>Confirmed on-sale date, or explicit date limitation.</v>
      </c>
      <c r="C17" s="38" t="str">
        <v>YYYY-MM-DD; Exact release date unconfirmed</v>
      </c>
    </row>
    <row r="18" ht="15" hidden="0" customHeight="1">
      <c r="A18" s="18" t="s">
        <v>32</v>
      </c>
      <c r="B18" s="38" t="str">
        <v>User-supplied ownership status; new research does not imply ownership.</v>
      </c>
      <c r="C18" s="38" t="str">
        <v>Not Owned; Owned; Wishlist; Unspecified</v>
      </c>
    </row>
    <row r="19" ht="15" hidden="0" customHeight="1">
      <c r="A19" s="18" t="s">
        <v>33</v>
      </c>
      <c r="B19" s="38" t="str">
        <v>User-supplied evidence, preserved when present.</v>
      </c>
      <c r="C19" s="38" t="str">
        <v>Not supplied</v>
      </c>
    </row>
    <row r="20" ht="15" hidden="0" customHeight="1">
      <c r="A20" s="18" t="s">
        <v>34</v>
      </c>
      <c r="B20" s="38" t="str">
        <v>Whether the distinct artwork belongs in the public gallery.</v>
      </c>
      <c r="C20" s="38" t="str">
        <v>Show; Hide for grouped art or references</v>
      </c>
    </row>
    <row r="21" ht="15" hidden="0" customHeight="1">
      <c r="A21" s="18" t="s">
        <v>35</v>
      </c>
      <c r="B21" s="38" t="str">
        <v>Readable identifier for this record; stable Catalog ID owns site links.</v>
      </c>
      <c r="C21" s="38" t="str">
        <v>series-issue-variant</v>
      </c>
    </row>
    <row r="22" ht="15" hidden="0" customHeight="1">
      <c r="A22" s="18" t="s">
        <v>36</v>
      </c>
      <c r="B22" s="38" t="str">
        <v>Readable cover title and edition label.</v>
      </c>
      <c r="C22" s="38" t="str">
        <v>Series #issue — edition</v>
      </c>
    </row>
    <row r="23" ht="15" hidden="0" customHeight="1">
      <c r="A23" s="18" t="s">
        <v>37</v>
      </c>
      <c r="B23" s="38" t="str">
        <v>Concise description of this cover and its relationship.</v>
      </c>
      <c r="C23" s="38" t="str">
        <v>Composition and named figures</v>
      </c>
    </row>
    <row r="24" ht="15" hidden="0" customHeight="1">
      <c r="A24" s="18" t="s">
        <v>38</v>
      </c>
      <c r="B24" s="38" t="str">
        <v>Evidence and qualifications tying the cover to its target.</v>
      </c>
      <c r="C24" s="38" t="str">
        <v>Source-supported relationship or open question</v>
      </c>
    </row>
    <row r="25" ht="15" hidden="0" customHeight="1">
      <c r="A25" s="18" t="s">
        <v>39</v>
      </c>
      <c r="B25" s="38" t="str">
        <v>Edition caveats, disputed dates and remaining gaps.</v>
      </c>
      <c r="C25" s="38" t="str">
        <v>Exact day or print quantity unconfirmed</v>
      </c>
    </row>
    <row r="26" ht="24" hidden="0" customHeight="1">
      <c r="A26" s="18" t="s">
        <v>40</v>
      </c>
      <c r="B26" s="38" t="str">
        <v>Verified requires exact-edition and target support; Partial retains gaps. Creator confirmation is distinguished from visual resemblance.</v>
      </c>
      <c r="C26" s="38" t="str">
        <v>Verified; Partial; Needs Review</v>
      </c>
    </row>
    <row r="27" ht="15" hidden="0" customHeight="1">
      <c r="A27" s="18" t="s">
        <v>41</v>
      </c>
      <c r="B27" s="38" t="str">
        <v>Best edition-specific source used in this review.</v>
      </c>
      <c r="C27" s="38" t="str">
        <v>Publisher, creator, distributor or edition listing URL</v>
      </c>
    </row>
    <row r="28" ht="15" hidden="0" customHeight="1">
      <c r="A28" s="18" t="s">
        <v>42</v>
      </c>
      <c r="B28" s="38" t="str">
        <v>Additional corroborating source when available.</v>
      </c>
      <c r="C28" s="38" t="str">
        <v>URL; No additional verified source</v>
      </c>
    </row>
    <row r="29" ht="15" hidden="0" customHeight="1">
      <c r="A29" s="18" t="s">
        <v>43</v>
      </c>
      <c r="B29" s="38" t="str">
        <v>Exact native image selected after visual review.</v>
      </c>
      <c r="C29" s="38" t="str">
        <v>Direct image URL; limitations in Collector Notes</v>
      </c>
    </row>
    <row r="30" ht="15" hidden="0" customHeight="1">
      <c r="A30" s="18" t="s">
        <v>44</v>
      </c>
      <c r="B30" s="38" t="str">
        <v>Record image identifier; the website uses its own stored asset URL.</v>
      </c>
      <c r="C30" s="38" t="str">
        <v>CL-ASM238-0001.jpg</v>
      </c>
    </row>
    <row r="31" ht="15" hidden="0" customHeight="1">
      <c r="A31" s="18" t="s">
        <v>45</v>
      </c>
      <c r="B31" s="38" t="str">
        <v>Verified artist account only when documented.</v>
      </c>
      <c r="C31" s="38" t="str">
        <v>URL; Not documented</v>
      </c>
    </row>
    <row r="32" ht="15" hidden="0" customHeight="1">
      <c r="A32" s="18" t="s">
        <v>46</v>
      </c>
      <c r="B32" s="38" t="str">
        <v>Published or a confirmed announced release state.</v>
      </c>
      <c r="C32" s="38" t="str">
        <v>Published; Solicited/Upcoming; Release unconfirmed</v>
      </c>
    </row>
    <row r="33" ht="15" hidden="0" customHeight="1">
      <c r="A33" s="18" t="s">
        <v>47</v>
      </c>
      <c r="B33" s="38" t="str">
        <v>Research pass that introduced the record.</v>
      </c>
      <c r="C33" s="38" t="str">
        <v>Deep search 2026-10-22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