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57607a4f84e84" /></Relationships>
</file>

<file path=xl/workbook.xml><?xml version="1.0" encoding="utf-8"?>
<workbook xmlns="http://schemas.openxmlformats.org/spreadsheetml/2006/main" xmlns:r="http://schemas.openxmlformats.org/officeDocument/2006/relationships">
  <sheets>
    <sheet name="Dashboard" sheetId="1" r:id="Rfc2db07714c44279"/>
    <sheet name="Catalog" sheetId="2" r:id="R9d85219767694823"/>
    <sheet name="galko Source List" sheetId="3" r:id="R3c0414d5201d4569"/>
    <sheet name="Research Log" sheetId="4" r:id="R7379f385e79e46b1"/>
    <sheet name="Data Dictionary" sheetId="5" r:id="Rb543da555aa64153"/>
  </sheets>
  <definedNames>
    <definedName name="_xlnm._FilterDatabase" localSheetId="1" hidden="1">'Catalog'!$A$1:$AF$4</definedName>
  </definedNames>
</workbook>
</file>

<file path=xl/sharedStrings.xml><?xml version="1.0" encoding="utf-8"?>
<x:sst xmlns:x="http://schemas.openxmlformats.org/spreadsheetml/2006/main">
  <x:si>
    <x:t xml:space="preserve">Spawn/Batman #1 Homage Catalog</x:t>
  </x:si>
  <x:si>
    <x:t xml:space="preserve">Metric</x:t>
  </x:si>
  <x:si>
    <x:t xml:space="preserve">Value</x:t>
  </x:si>
  <x:si>
    <x:t xml:space="preserve">Total records</x:t>
  </x:si>
  <x:si>
    <x:t xml:space="preserve">Verified</x:t>
  </x:si>
  <x:si>
    <x:t xml:space="preserve">Partial</x:t>
  </x:si>
  <x:si>
    <x:t xml:space="preserve">Needs Review</x:t>
  </x:si>
  <x:si>
    <x:t xml:space="preserve">Website visible</x:t>
  </x:si>
  <x:si>
    <x:t xml:space="preserve">Hidden research records</x:t>
  </x:si>
  <x:si>
    <x:t xml:space="preserve">Published</x:t>
  </x:si>
  <x:si>
    <x:t xml:space="preserve">Solicited / Upcoming</x:t>
  </x:si>
  <x:si>
    <x:t xml:space="preserve">Direct homages</x:t>
  </x:si>
  <x:si>
    <x:t xml:space="preserve">Parody / character-swap homages</x:t>
  </x:si>
  <x:si>
    <x:t xml:space="preserve">Retailer exclusives</x:t>
  </x:si>
  <x:si>
    <x:t xml:space="preserve">New deep-search records (Oct 2026)</x:t>
  </x:si>
  <x:si>
    <x:t xml:space="preserve">% Verified</x:t>
  </x:si>
  <x:si>
    <x:t xml:space="preserve">Catalog ID</x:t>
  </x:si>
  <x:si>
    <x:t xml:space="preserve">Title</x:t>
  </x:si>
  <x:si>
    <x:t xml:space="preserve">Issue</x:t>
  </x:si>
  <x:si>
    <x:t xml:space="preserve">Year</x:t>
  </x:si>
  <x:si>
    <x:t xml:space="preserve">Publisher</x:t>
  </x:si>
  <x:si>
    <x:t xml:space="preserve">Cover Artist</x:t>
  </x:si>
  <x:si>
    <x:t xml:space="preserve">Variant/Edition</x:t>
  </x:si>
  <x:si>
    <x:t xml:space="preserve">Homage Target</x:t>
  </x:si>
  <x:si>
    <x:t xml:space="preserve">Homage Type</x:t>
  </x:si>
  <x:si>
    <x:t xml:space="preserve">Subject/Character</x:t>
  </x:si>
  <x:si>
    <x:t xml:space="preserve">Exclusive/Retailer</x:t>
  </x:si>
  <x:si>
    <x:t xml:space="preserve">Convention/Event</x:t>
  </x:si>
  <x:si>
    <x:t xml:space="preserve">Print Run/Ratio</x:t>
  </x:si>
  <x:si>
    <x:t xml:space="preserve">Format/Finish</x:t>
  </x:si>
  <x:si>
    <x:t xml:space="preserve">Country/Language</x:t>
  </x:si>
  <x:si>
    <x:t xml:space="preserve">Release Date</x:t>
  </x:si>
  <x:si>
    <x:t xml:space="preserve">Ownership</x:t>
  </x:si>
  <x:si>
    <x:t xml:space="preserve">Ownership Evidence</x:t>
  </x:si>
  <x:si>
    <x:t xml:space="preserve">Website Visibility</x:t>
  </x:si>
  <x:si>
    <x:t xml:space="preserve">Website Slug</x:t>
  </x:si>
  <x:si>
    <x:t xml:space="preserve">Website Title</x:t>
  </x:si>
  <x:si>
    <x:t xml:space="preserve">Short Description</x:t>
  </x:si>
  <x:si>
    <x:t xml:space="preserve">Lineage/Reference Notes</x:t>
  </x:si>
  <x:si>
    <x:t xml:space="preserve">Collector Notes</x:t>
  </x:si>
  <x:si>
    <x:t xml:space="preserve">Verification Status</x:t>
  </x:si>
  <x:si>
    <x:t xml:space="preserve">Primary Source URL</x:t>
  </x:si>
  <x:si>
    <x:t xml:space="preserve">Secondary Source URL</x:t>
  </x:si>
  <x:si>
    <x:t xml:space="preserve">Cover Image Source URL</x:t>
  </x:si>
  <x:si>
    <x:t xml:space="preserve">Image Filename</x:t>
  </x:si>
  <x:si>
    <x:t xml:space="preserve">Artist Instagram</x:t>
  </x:si>
  <x:si>
    <x:t xml:space="preserve">Publication Status</x:t>
  </x:si>
  <x:si>
    <x:t xml:space="preserve">Research Added</x:t>
  </x:si>
  <x:si>
    <x:t xml:space="preserve">#</x:t>
  </x:si>
  <x:si>
    <x:t xml:space="preserve">galko card (as listed)</x:t>
  </x:si>
  <x:si>
    <x:t xml:space="preserve">LCG release date</x:t>
  </x:si>
  <x:si>
    <x:t xml:space="preserve">LCG URL</x:t>
  </x:si>
  <x:si>
    <x:t xml:space="preserve">Disposition in this catalog</x:t>
  </x:si>
  <x:si>
    <x:t xml:space="preserve">Spawn / Batman #1</x:t>
  </x:si>
  <x:si>
    <x:t xml:space="preserve">1994-04-06</x:t>
  </x:si>
  <x:si>
    <x:t xml:space="preserve">https://leagueofcomicgeeks.com/comic/8040181/spawn-batman-1</x:t>
  </x:si>
  <x:si>
    <x:t xml:space="preserve">Excluded – original</x:t>
  </x:si>
  <x:si>
    <x:t xml:space="preserve">Lethargic Comics #7</x:t>
  </x:si>
  <x:si>
    <x:t xml:space="preserve">1994-12-01</x:t>
  </x:si>
  <x:si>
    <x:t xml:space="preserve">https://leagueofcomicgeeks.com/comic/8440712/lethargic-comics-7</x:t>
  </x:si>
  <x:si>
    <x:t xml:space="preserve">CL-SPBAT1-0001</x:t>
  </x:si>
  <x:si>
    <x:t xml:space="preserve">Spawn Hors-Série #1: Spawn / Batman (Semic)</x:t>
  </x:si>
  <x:si>
    <x:t xml:space="preserve">1997-11-01</x:t>
  </x:si>
  <x:si>
    <x:t xml:space="preserve">https://leagueofcomicgeeks.com/comic/4982226/spawn-hors-serie-1-spawn-batman</x:t>
  </x:si>
  <x:si>
    <x:t xml:space="preserve">Excluded – French edition</x:t>
  </x:si>
  <x:si>
    <x:t xml:space="preserve">Killing Red Sonja #2 Adam Gorham Homage Limited Virgin Variant</x:t>
  </x:si>
  <x:si>
    <x:t xml:space="preserve">2020-07-01</x:t>
  </x:si>
  <x:si>
    <x:t xml:space="preserve">https://leagueofcomicgeeks.com/comic/2392266/killing-red-sonja-2?variant=7347049</x:t>
  </x:si>
  <x:si>
    <x:t xml:space="preserve">Consolidated into CL-SPBAT1-0002</x:t>
  </x:si>
  <x:si>
    <x:t xml:space="preserve">Killing Red Sonja #2 Cover B Adam Gorham Homage Variant</x:t>
  </x:si>
  <x:si>
    <x:t xml:space="preserve">https://leagueofcomicgeeks.com/comic/2392266/killing-red-sonja-2?variant=8921691</x:t>
  </x:si>
  <x:si>
    <x:t xml:space="preserve">CL-SPBAT1-0002</x:t>
  </x:si>
  <x:si>
    <x:t xml:space="preserve">Batman / Spawn: Deluxe Edition HC</x:t>
  </x:si>
  <x:si>
    <x:t xml:space="preserve">2023-04-04</x:t>
  </x:si>
  <x:si>
    <x:t xml:space="preserve">https://leagueofcomicgeeks.com/comic/2638209/batman-spawn-deluxe-edition-hc</x:t>
  </x:si>
  <x:si>
    <x:t xml:space="preserve">CL-SPBAT1-0003</x:t>
  </x:si>
  <x:si>
    <x:t xml:space="preserve">Items on galko list</x:t>
  </x:si>
  <x:si>
    <x:t xml:space="preserve">Represented in Catalog (own row or consolidated)</x:t>
  </x:si>
  <x:si>
    <x:t xml:space="preserve">Excluded (originals / reprints / reused art)</x:t>
  </x:si>
  <x:si>
    <x:t xml:space="preserve">Candidate</x:t>
  </x:si>
  <x:si>
    <x:t xml:space="preserve">Decision</x:t>
  </x:si>
  <x:si>
    <x:t xml:space="preserve">Reason</x:t>
  </x:si>
  <x:si>
    <x:t xml:space="preserve">Best Source</x:t>
  </x:si>
  <x:si>
    <x:t xml:space="preserve">Follow-up</x:t>
  </x:si>
  <x:si>
    <x:t xml:space="preserve">galko LCG list 75761 (6 items)</x:t>
  </x:si>
  <x:si>
    <x:t xml:space="preserve">Source</x:t>
  </x:si>
  <x:si>
    <x:t xml:space="preserve">User-supplied PDF print (Oct 13, 2026).</x:t>
  </x:si>
  <x:si>
    <x:t xml:space="preserve">https://leagueofcomicgeeks.com/profile/galko/lists/75761/cover-homage-spawn-batman-1</x:t>
  </x:si>
  <x:si>
    <x:t xml:space="preserve">Spawn/Batman #1 (1994)</x:t>
  </x:si>
  <x:si>
    <x:t xml:space="preserve">Excluded</x:t>
  </x:si>
  <x:si>
    <x:t xml:space="preserve">Original issue. Its own cover is McFarlane's homage to Miller's Dark Knight Returns lightning cover (noted by Everyday Is Like Wednesday, citing the 2022 Classic Collection credits).</x:t>
  </x:si>
  <x:si>
    <x:t xml:space="preserve">https://www.everydayislikewednesday.com/2025/10/when-batman-met-spawn-pt-2-on-1994s.html</x:t>
  </x:si>
  <x:si>
    <x:t xml:space="preserve">Spawn Hors-Série #1: Spawn/Batman (Semic, French, 1997)</x:t>
  </x:si>
  <x:si>
    <x:t xml:space="preserve">Foreign edition reprinting the original cover.</x:t>
  </x:si>
  <x:si>
    <x:t xml:space="preserve">Batman/Spawn (2022) #1 covers</x:t>
  </x:si>
  <x:si>
    <x:t xml:space="preserve">Searched</x:t>
  </x:si>
  <x:si>
    <x:t xml:space="preserve">None of the 2022 one-shot's covers is described as a Spawn/Batman (1994) homage.</x:t>
  </x:si>
  <x:si>
    <x:t xml:space="preserve">https://www.thepopverse.com/batman-spawn-todd-mcfarlane-dc-greg-capullo-image-comics-court-of-owls/</x:t>
  </x:si>
  <x:si>
    <x:t xml:space="preserve">Check covers visually.</x:t>
  </x:si>
  <x:si>
    <x:t xml:space="preserve">Upcoming-homage sweep (Oct 20, 2026)</x:t>
  </x:si>
  <x:si>
    <x:t xml:space="preserve">Checked retailer pre-orders, publisher solicits and NYCC 2026 exclusives.</x:t>
  </x:si>
  <x:si>
    <x:t xml:space="preserve">Field</x:t>
  </x:si>
  <x:si>
    <x:t xml:space="preserve">Description</x:t>
  </x:si>
  <x:si>
    <x:t xml:space="preserve">Allowed values / example</x:t>
  </x:si>
</x:sst>
</file>

<file path=xl/styles.xml><?xml version="1.0" encoding="utf-8"?>
<x:styleSheet xmlns:x="http://schemas.openxmlformats.org/spreadsheetml/2006/main">
  <x:numFmts count="5">
    <x:numFmt numFmtId="164" formatCode="General"/>
    <x:numFmt numFmtId="165" formatCode="General"/>
    <x:numFmt numFmtId="166" formatCode="0%"/>
    <x:numFmt numFmtId="200" formatCode="0"/>
    <x:numFmt numFmtId="201" formatCode="yyyy-mm-dd"/>
  </x:numFmts>
  <x:fonts count="13">
    <x:font>
      <x:sz val="11"/>
      <x:color theme="1"/>
      <x:name val="Calibri"/>
      <x:family val="2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6"/>
      <x:color rgb="FF1F2A44"/>
      <x:name val="Arial"/>
    </x:font>
    <x:font>
      <x:i/>
      <x:sz val="10"/>
      <x:color rgb="FF555555"/>
      <x:name val="Arial"/>
    </x:font>
    <x:font>
      <x:sz val="9"/>
      <x:color rgb="FF888888"/>
      <x:name val="Arial"/>
    </x:font>
    <x:font>
      <x:b/>
      <x:sz val="10"/>
      <x:color rgb="FFFFFFFF"/>
      <x:name val="Arial"/>
    </x:font>
    <x:font>
      <x:sz val="11"/>
      <x:name val="Arial"/>
    </x:font>
    <x:font>
      <x:b/>
      <x:sz val="11"/>
      <x:name val="Arial"/>
    </x:font>
    <x:font>
      <x:b/>
      <x:sz val="12"/>
      <x:color rgb="FF1F2A44"/>
      <x:name val="Arial"/>
    </x:font>
    <x:font>
      <x:sz val="10"/>
      <x:name val="Arial"/>
    </x:font>
    <x:font>
      <x:u val="single"/>
      <x:sz val="10"/>
      <x:color rgb="FF1F4E9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F2A44"/>
      </x:patternFill>
    </x:fill>
    <x:fill>
      <x:patternFill patternType="solid">
        <x:fgColor rgb="FFFFF2CC"/>
      </x:patternFill>
    </x:fill>
    <x:fill>
      <x:patternFill patternType="solid">
        <x:fgColor rgb="FFEDEDED"/>
      </x:patternFill>
    </x:fill>
  </x:fills>
  <x:borders count="2">
    <x:border diagonalUp="0" diagonalDown="0">
      <x:left/>
      <x:right/>
      <x:top/>
      <x:bottom/>
      <x:diagonal/>
    </x:border>
    <x:border diagonalUp="0" diagonalDown="0">
      <x:left/>
      <x:right/>
      <x:top/>
      <x:bottom style="thin">
        <x:color rgb="FFD0D4DC"/>
      </x:bottom>
      <x:diagonal/>
    </x:border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34">
    <x:xf numFmtId="164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4" fontId="4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5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6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7" fillId="2" borderId="0" xfId="0" applyFont="1" applyBorder="0" applyAlignment="0" applyProtection="0">
      <x:alignment horizontal="general" vertical="bottom" wrapText="0" shrinkToFit="0"/>
      <x:protection locked="1" hidden="0"/>
    </x:xf>
    <x:xf numFmtId="164" fontId="8" fillId="0" borderId="0" xfId="0" applyFont="1" applyBorder="0" applyAlignment="0" applyProtection="0">
      <x:alignment horizontal="general" vertical="bottom" wrapText="0" shrinkToFit="0"/>
      <x:protection locked="1" hidden="0"/>
    </x:xf>
    <x:xf numFmtId="165" fontId="9" fillId="0" borderId="0" xfId="0" applyFont="1" applyBorder="0" applyAlignment="0" applyProtection="0">
      <x:alignment horizontal="general" vertical="bottom" wrapText="0" shrinkToFit="0"/>
      <x:protection locked="1" hidden="0"/>
    </x:xf>
    <x:xf numFmtId="166" fontId="9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0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1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7" fillId="2" borderId="0" xfId="0" applyFont="1" applyBorder="0" applyAlignment="1" applyProtection="0">
      <x:alignment horizontal="general" vertical="center" wrapText="1" shrinkToFit="0"/>
      <x:protection locked="1" hidden="0"/>
    </x:xf>
    <x:xf numFmtId="164" fontId="11" fillId="0" borderId="1" xfId="0" applyFont="1" applyBorder="1" applyAlignment="1" applyProtection="0">
      <x:alignment horizontal="general" vertical="top" wrapText="1" shrinkToFit="0"/>
      <x:protection locked="1" hidden="0"/>
    </x:xf>
    <x:xf numFmtId="164" fontId="11" fillId="3" borderId="1" xfId="0" applyFont="1" applyBorder="1" applyAlignment="1" applyProtection="0">
      <x:alignment horizontal="general" vertical="top" wrapText="1" shrinkToFit="0"/>
      <x:protection locked="1" hidden="0"/>
    </x:xf>
    <x:xf numFmtId="164" fontId="12" fillId="0" borderId="1" xfId="0" applyFont="1" applyBorder="1" applyAlignment="1" applyProtection="0">
      <x:alignment horizontal="general" vertical="top" wrapText="1" shrinkToFit="0"/>
      <x:protection locked="1" hidden="0"/>
    </x:xf>
    <x:xf numFmtId="164" fontId="11" fillId="4" borderId="1" xfId="0" applyFont="1" applyBorder="1" applyAlignment="1" applyProtection="0">
      <x:alignment horizontal="general" vertical="top" wrapText="1" shrinkToFit="0"/>
      <x:protection locked="1" hidden="0"/>
    </x:xf>
    <x:xf numFmtId="165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4" fontId="11" fillId="0" borderId="0" xfId="0" applyFont="1" applyBorder="0" applyAlignment="1" applyProtection="0">
      <x:alignment horizontal="general" vertical="top" wrapText="1" shrinkToFit="0"/>
      <x:protection locked="1" hidden="0"/>
    </x:xf>
    <x:xf numFmtId="200" fontId="1" fillId="0" borderId="1" xfId="0" applyNumberFormat="1" applyFont="1" applyFill="1" applyBorder="1" applyAlignment="1">
      <x:alignment horizontal="general" vertical="top" wrapText="1"/>
    </x:xf>
    <x:xf numFmtId="201" fontId="1" fillId="0" borderId="1" xfId="0" applyNumberFormat="1" applyFont="1" applyFill="1" applyBorder="1" applyAlignment="1">
      <x:alignment horizontal="general" vertical="top" wrapText="1"/>
    </x:xf>
    <x:xf numFmtId="164" fontId="1" fillId="0" borderId="1" xfId="0" applyNumberFormat="1" applyFont="1" applyFill="1" applyBorder="1" applyAlignment="1">
      <x:alignment horizontal="general" vertical="top" wrapText="1"/>
    </x:xf>
    <x:xf numFmtId="164" fontId="1" fillId="3" borderId="1" xfId="0" applyNumberFormat="1" applyFont="1" applyFill="1" applyBorder="1" applyAlignment="1">
      <x:alignment horizontal="general" vertical="top" wrapText="1"/>
    </x:xf>
    <x:xf numFmtId="164" fontId="12" fillId="0" borderId="1" xfId="0" applyNumberFormat="1" applyFont="1" applyFill="1" applyBorder="1" applyAlignment="1">
      <x:alignment horizontal="general" vertical="top" wrapText="1"/>
    </x:xf>
    <x:xf numFmtId="164" fontId="4" fillId="0" borderId="0" xfId="0" applyNumberFormat="1" applyFont="1" applyFill="1" applyBorder="1" applyAlignment="1">
      <x:alignment horizontal="general" vertical="bottom" wrapText="1"/>
    </x:xf>
    <x:xf numFmtId="164" fontId="0" fillId="0" borderId="0" xfId="0" applyNumberFormat="1" applyFont="1" applyFill="1" applyBorder="1" applyAlignment="1">
      <x:alignment horizontal="general" vertical="bottom" wrapText="1"/>
    </x:xf>
    <x:xf numFmtId="164" fontId="5" fillId="0" borderId="0" xfId="0" applyNumberFormat="1" applyFont="1" applyFill="1" applyBorder="1" applyAlignment="1">
      <x:alignment horizontal="general" vertical="bottom" wrapText="1"/>
    </x:xf>
    <x:xf numFmtId="164" fontId="6" fillId="0" borderId="0" xfId="0" applyNumberFormat="1" applyFont="1" applyFill="1" applyBorder="1" applyAlignment="1">
      <x:alignment horizontal="general" vertical="bottom" wrapText="1"/>
    </x:xf>
    <x:xf numFmtId="164" fontId="4" fillId="0" borderId="0" xfId="0" applyNumberFormat="1" applyFont="1" applyFill="1" applyBorder="1" applyAlignment="1">
      <x:alignment horizontal="general" vertical="center" wrapText="1"/>
    </x:xf>
    <x:xf numFmtId="164" fontId="0" fillId="0" borderId="0" xfId="0" applyNumberFormat="1" applyFont="1" applyFill="1" applyBorder="1" applyAlignment="1">
      <x:alignment horizontal="general" vertical="center" wrapText="1"/>
    </x:xf>
    <x:xf numFmtId="164" fontId="5" fillId="0" borderId="0" xfId="0" applyNumberFormat="1" applyFont="1" applyFill="1" applyBorder="1" applyAlignment="1">
      <x:alignment horizontal="general" vertical="center" wrapText="1"/>
    </x:xf>
    <x:xf numFmtId="164" fontId="6" fillId="0" borderId="0" xfId="0" applyNumberFormat="1" applyFont="1" applyFill="1" applyBorder="1" applyAlignment="1">
      <x:alignment horizontal="general" vertical="center" wrapText="1"/>
    </x:xf>
    <x:xf numFmtId="164" fontId="10" fillId="0" borderId="0" xfId="0" applyNumberFormat="1" applyFont="1" applyFill="1" applyBorder="1" applyAlignment="1">
      <x:alignment horizontal="general" vertical="bottom" wrapText="1"/>
    </x:xf>
    <x:xf numFmtId="164" fontId="1" fillId="0" borderId="0" xfId="0" applyNumberFormat="1" applyFont="1" applyFill="1" applyBorder="1" applyAlignment="1">
      <x:alignment horizontal="general" vertical="bottom" wrapText="1"/>
    </x:xf>
    <x:xf numFmtId="164" fontId="1" fillId="0" borderId="0" xfId="0" applyNumberFormat="1" applyFont="1" applyFill="1" applyBorder="1" applyAlignment="1">
      <x:alignment horizontal="general" vertical="top" wrapText="1"/>
    </x:xf>
    <x:xf numFmtId="164" fontId="1" fillId="0" borderId="1" xfId="0" applyFont="1" applyBorder="1" applyAlignment="1" applyProtection="0">
      <x:alignment horizontal="general" vertical="top" wrapText="1" shrinkToFit="0"/>
      <x:protection locked="1" hidden="0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  <x:dxfs count="5">
    <x:dxf>
      <x:fill>
        <x:patternFill>
          <x:bgColor rgb="FF1F2A44"/>
        </x:patternFill>
      </x:fill>
    </x:dxf>
    <x:dxf>
      <x:fill>
        <x:patternFill>
          <x:bgColor rgb="FF000000"/>
        </x:patternFill>
      </x:fill>
    </x:dxf>
    <x:dxf>
      <x:fill>
        <x:patternFill>
          <x:bgColor rgb="FFFFFFFF"/>
        </x:patternFill>
      </x:fill>
    </x:dxf>
    <x:dxf>
      <x:fill>
        <x:patternFill>
          <x:bgColor rgb="FFFFF2CC"/>
        </x:patternFill>
      </x:fill>
    </x:dxf>
    <x:dxf>
      <x:fill>
        <x:patternFill>
          <x:bgColor rgb="FF1F4E9E"/>
        </x:patternFill>
      </x:fill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88888"/>
      <x:rgbColor rgb="FF9999FF"/>
      <x:rgbColor rgb="FF993366"/>
      <x:rgbColor rgb="FFFFF2CC"/>
      <x:rgbColor rgb="FFEDEDED"/>
      <x:rgbColor rgb="FF660066"/>
      <x:rgbColor rgb="FFFF8080"/>
      <x:rgbColor rgb="FF0066CC"/>
      <x:rgbColor rgb="FFD0D4DC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555555"/>
      <x:rgbColor rgb="FF969696"/>
      <x:rgbColor rgb="FF003366"/>
      <x:rgbColor rgb="FF339966"/>
      <x:rgbColor rgb="FF003300"/>
      <x:rgbColor rgb="FF333300"/>
      <x:rgbColor rgb="FF993300"/>
      <x:rgbColor rgb="FF993366"/>
      <x:rgbColor rgb="FF1F4E9E"/>
      <x:rgbColor rgb="FF1F2A44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26d34060ff4578" /><Relationship Type="http://schemas.openxmlformats.org/officeDocument/2006/relationships/theme" Target="/xl/theme/theme1.xml" Id="R11b4fed017124382" /><Relationship Type="http://schemas.openxmlformats.org/officeDocument/2006/relationships/sharedStrings" Target="/xl/sharedStrings.xml" Id="R334e984c5d2b4c52" /><Relationship Type="http://schemas.openxmlformats.org/officeDocument/2006/relationships/worksheet" Target="/xl/worksheets/sheet1.xml" Id="Rfc2db07714c44279" /><Relationship Type="http://schemas.openxmlformats.org/officeDocument/2006/relationships/worksheet" Target="/xl/worksheets/sheet2.xml" Id="R9d85219767694823" /><Relationship Type="http://schemas.openxmlformats.org/officeDocument/2006/relationships/worksheet" Target="/xl/worksheets/sheet3.xml" Id="R3c0414d5201d4569" /><Relationship Type="http://schemas.openxmlformats.org/officeDocument/2006/relationships/worksheet" Target="/xl/worksheets/sheet4.xml" Id="R7379f385e79e46b1" /><Relationship Type="http://schemas.openxmlformats.org/officeDocument/2006/relationships/worksheet" Target="/xl/worksheets/sheet5.xml" Id="Rb543da555aa64153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'1.0' encoding='utf-8'?>
<ns0:Relationships xmlns:ns0="http://schemas.openxmlformats.org/package/2006/relationships"><ns0:Relationship Type="http://schemas.openxmlformats.org/officeDocument/2006/relationships/hyperlink" Target="https://leagueofcomicgeeks.com/comic/8440712/lethargic-comics-7" TargetMode="External" Id="Rfd4d3731c6b540b9" /><ns0:Relationship Type="http://schemas.openxmlformats.org/officeDocument/2006/relationships/hyperlink" Target="https://www.mycomicshop.com/search?TID=138191" TargetMode="External" Id="R601f8c19f20d4abd" /><ns0:Relationship Type="http://schemas.openxmlformats.org/officeDocument/2006/relationships/hyperlink" Target="https://s3.amazonaws.com/comicgeeks/comics/covers/large-8440712.jpg" TargetMode="External" Id="R4850e3453a254eb6" /><ns0:Relationship Type="http://schemas.openxmlformats.org/officeDocument/2006/relationships/hyperlink" Target="https://leagueofcomicgeeks.com/comic/2392266/killing-red-sonja-2?variant=8921691" TargetMode="External" Id="R182e21f6a97443ae" /><ns0:Relationship Type="http://schemas.openxmlformats.org/officeDocument/2006/relationships/hyperlink" Target="https://www.comics.org/issue/2119669/" TargetMode="External" Id="R877517d314c54003" /><ns0:Relationship Type="http://schemas.openxmlformats.org/officeDocument/2006/relationships/hyperlink" Target="https://s3.amazonaws.com/comicgeeks/comics/covers/large-8921691.jpg" TargetMode="External" Id="R4da7f77c799247b4" /><ns0:Relationship Type="http://schemas.openxmlformats.org/officeDocument/2006/relationships/hyperlink" Target="https://leagueofcomicgeeks.com/comic/2638209/batman-spawn-deluxe-edition-hc" TargetMode="External" Id="R1859a5f35b374dd4" /><ns0:Relationship Type="http://schemas.openxmlformats.org/officeDocument/2006/relationships/hyperlink" Target="https://static.dc.com/sites/default/files/imce/2022/11-NOV/DC_Connect_31.pdf" TargetMode="External" Id="R675ac58aa5f742c3" /><ns0:Relationship Type="http://schemas.openxmlformats.org/officeDocument/2006/relationships/hyperlink" Target="https://s3.amazonaws.com/comicgeeks/comics/covers/large-2638209.jpg" TargetMode="External" Id="Rc3f4a23ff717475a" /></ns0: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hyperlink" Target="https://leagueofcomicgeeks.com/comic/8040181/spawn-batman-1" TargetMode="External" Id="R843ebf9aa7434815" /><Relationship Type="http://schemas.openxmlformats.org/officeDocument/2006/relationships/hyperlink" Target="https://leagueofcomicgeeks.com/comic/8440712/lethargic-comics-7" TargetMode="External" Id="R5f33d65c6e414b87" /><Relationship Type="http://schemas.openxmlformats.org/officeDocument/2006/relationships/hyperlink" Target="https://leagueofcomicgeeks.com/comic/4982226/spawn-hors-serie-1-spawn-batman" TargetMode="External" Id="Re2316c55ca7a4e03" /><Relationship Type="http://schemas.openxmlformats.org/officeDocument/2006/relationships/hyperlink" Target="https://leagueofcomicgeeks.com/comic/2392266/killing-red-sonja-2?variant=7347049" TargetMode="External" Id="R950e9d7292b64d5e" /><Relationship Type="http://schemas.openxmlformats.org/officeDocument/2006/relationships/hyperlink" Target="https://leagueofcomicgeeks.com/comic/2392266/killing-red-sonja-2?variant=8921691" TargetMode="External" Id="Ra4f119d2718d458a" /><Relationship Type="http://schemas.openxmlformats.org/officeDocument/2006/relationships/hyperlink" Target="https://leagueofcomicgeeks.com/comic/2638209/batman-spawn-deluxe-edition-hc" TargetMode="External" Id="R703c4e84bc3c4ea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hyperlink" Target="https://leagueofcomicgeeks.com/profile/galko/lists/75761/cover-homage-spawn-batman-1" TargetMode="External" Id="R2f0b218a405a4f4a" /><Relationship Type="http://schemas.openxmlformats.org/officeDocument/2006/relationships/hyperlink" Target="https://www.everydayislikewednesday.com/2025/10/when-batman-met-spawn-pt-2-on-1994s.html" TargetMode="External" Id="R4f16197a95dc42de" /><Relationship Type="http://schemas.openxmlformats.org/officeDocument/2006/relationships/hyperlink" Target="https://leagueofcomicgeeks.com/comic/4982226/spawn-hors-serie-1-spawn-batman" TargetMode="External" Id="Rc74cb10f4f7b490e" /><Relationship Type="http://schemas.openxmlformats.org/officeDocument/2006/relationships/hyperlink" Target="https://www.thepopverse.com/batman-spawn-todd-mcfarlane-dc-greg-capullo-image-comics-court-of-owls/" TargetMode="External" Id="R80b005cfb8dc4573" /></Relationships>
</file>

<file path=xl/worksheets/sheet1.xml><?xml version="1.0" encoding="utf-8"?>
<worksheet xmlns="http://schemas.openxmlformats.org/spreadsheetml/2006/main">
  <sheetPr>
    <pageSetUpPr fitToPage="false"/>
  </sheetPr>
  <sheetViews>
    <sheetView showGridLines="1" workbookViewId="0"/>
  </sheetViews>
  <sheetFormatPr defaultColWidth="8.6796875" defaultRowHeight="15"/>
  <cols>
    <col min="1" max="1" width="38" hidden="0" customWidth="1"/>
    <col min="2" max="2" width="12" hidden="0" customWidth="1"/>
  </cols>
  <sheetData>
    <row r="1" ht="42" hidden="0" customHeight="1">
      <c r="A1" s="26" t="s">
        <v>0</v>
      </c>
      <c r="B1" s="27"/>
    </row>
    <row r="2" ht="58" hidden="0" customHeight="1">
      <c r="A2" s="28" t="str">
        <v>Original: Spawn/Batman #1, 1994. Cover by Todd McFarlane (pencils); Kiko Taganashi (inks).</v>
      </c>
      <c r="B2" s="27"/>
    </row>
    <row r="3" ht="58" hidden="0" customHeight="1">
      <c r="A3" s="29" t="str">
        <v>Reviewed October 22, 2026. 3 distinct homage artworks. Grouped editions and references remain in Catalog.</v>
      </c>
      <c r="B3" s="27"/>
    </row>
    <row r="4" ht="15" hidden="0">
      <c r="A4" s="4" t="s">
        <v>1</v>
      </c>
      <c r="B4" s="4" t="s">
        <v>2</v>
      </c>
    </row>
    <row r="5" ht="15" hidden="0">
      <c r="A5" s="5" t="s">
        <v>3</v>
      </c>
      <c r="B5" s="6" t="n">
        <f aca="0">COUNTA(Catalog!$A$2:$A$200)</f>
        <v>3</v>
      </c>
    </row>
    <row r="6" ht="15" hidden="0">
      <c r="A6" s="5" t="s">
        <v>4</v>
      </c>
      <c r="B6" s="6" t="n">
        <f aca="0">COUNTIF(Catalog!$Y$2:$Y$200,"Verified")</f>
        <v>3</v>
      </c>
    </row>
    <row r="7" ht="15" hidden="0">
      <c r="A7" s="5" t="s">
        <v>5</v>
      </c>
      <c r="B7" s="6" t="n">
        <f aca="0">COUNTIF(Catalog!$Y$2:$Y$200,"Partial")</f>
        <v>0</v>
      </c>
    </row>
    <row r="8" ht="15" hidden="0">
      <c r="A8" s="5" t="s">
        <v>6</v>
      </c>
      <c r="B8" s="6" t="n">
        <f aca="0">COUNTIF(Catalog!$Y$2:$Y$200,"Needs Review")</f>
        <v>0</v>
      </c>
    </row>
    <row r="9" ht="15" hidden="0">
      <c r="A9" s="5" t="s">
        <v>7</v>
      </c>
      <c r="B9" s="6" t="n">
        <f aca="0">COUNTIF(Catalog!$S$2:$S$200,"Show")</f>
        <v>3</v>
      </c>
    </row>
    <row r="10" ht="15" hidden="0">
      <c r="A10" s="5" t="s">
        <v>8</v>
      </c>
      <c r="B10" s="6" t="n">
        <f aca="0">COUNTIF(Catalog!$S$2:$S$200,"Hide")</f>
        <v>0</v>
      </c>
    </row>
    <row r="11" ht="15" hidden="0">
      <c r="A11" s="5" t="s">
        <v>9</v>
      </c>
      <c r="B11" s="6" t="n">
        <f aca="0">COUNTIF(Catalog!$AE$2:$AE$200,"Published")</f>
        <v>3</v>
      </c>
    </row>
    <row r="12" ht="15" hidden="0">
      <c r="A12" s="5" t="s">
        <v>10</v>
      </c>
      <c r="B12" s="6" t="n">
        <f aca="0">COUNTIF(Catalog!$AE$2:$AE$200,"Solicited/Upcoming")+COUNTIF(Catalog!$AE$2:$AE$200,"Release unconfirmed")</f>
        <v>0</v>
      </c>
    </row>
    <row r="13" ht="15" hidden="0">
      <c r="A13" s="5" t="s">
        <v>11</v>
      </c>
      <c r="B13" s="6" t="n">
        <f aca="0">COUNTIF(Catalog!$I$2:$I$200,"Direct homage")</f>
        <v>2</v>
      </c>
    </row>
    <row r="14" ht="15" hidden="0">
      <c r="A14" s="5" t="s">
        <v>12</v>
      </c>
      <c r="B14" s="6" t="n">
        <f aca="0">COUNTIF(Catalog!$I$2:$I$200,"Parody / homage")</f>
        <v>1</v>
      </c>
    </row>
    <row r="15" ht="15" hidden="0">
      <c r="A15" s="5" t="s">
        <v>13</v>
      </c>
      <c r="B15" s="6" t="n">
        <f aca="0">COUNTA(Catalog!$K$2:$K$200)-COUNTIF(Catalog!$K$2:$K$200,"Not documented")-COUNTIF(Catalog!$K$2:$K$200,"Not applicable")</f>
        <v>0</v>
      </c>
    </row>
    <row r="16" ht="15" hidden="0">
      <c r="A16" s="5" t="s">
        <v>14</v>
      </c>
      <c r="B16" s="6" t="n">
        <f aca="0">COUNTIF(Catalog!$AF$2:$AF$200,"Deep search 2026-10-19")</f>
        <v>3</v>
      </c>
    </row>
    <row r="17" ht="15" hidden="0">
      <c r="A17" s="5" t="s">
        <v>15</v>
      </c>
      <c r="B17" s="7" t="n">
        <f aca="0">IF(B5=0,0,B6/B5)</f>
        <v>1</v>
      </c>
    </row>
    <row r="19" ht="15" hidden="0" customHeight="1">
      <c r="A19" s="30" t="str">
        <v>Records by publisher</v>
      </c>
      <c r="B19" s="23"/>
    </row>
    <row r="20" ht="15" hidden="0" customHeight="1">
      <c r="A20" s="31" t="str">
        <v>Alpha Productions</v>
      </c>
      <c r="B20" s="31" t="n">
        <f aca="0">COUNTIF(Catalog!$E$2:$E$200,A20)</f>
        <v>1</v>
      </c>
    </row>
    <row r="21" ht="15" hidden="0" customHeight="1">
      <c r="A21" s="31" t="str">
        <v>DC Comics</v>
      </c>
      <c r="B21" s="31" t="n">
        <f aca="0">COUNTIF(Catalog!$E$2:$E$200,A21)</f>
        <v>1</v>
      </c>
    </row>
    <row r="22" ht="15" hidden="0" customHeight="1">
      <c r="A22" s="31" t="str">
        <v>Dynamite</v>
      </c>
      <c r="B22" s="31" t="n">
        <f aca="0">COUNTIF(Catalog!$E$2:$E$200,A22)</f>
        <v>1</v>
      </c>
    </row>
    <row r="23" ht="15" hidden="0" customHeight="1">
      <c r="A23" s="23"/>
      <c r="B23" s="23"/>
    </row>
    <row r="24" ht="15" hidden="0" customHeight="1">
      <c r="A24" s="30" t="str">
        <v>Records by decade</v>
      </c>
      <c r="B24" s="23"/>
    </row>
    <row r="25" ht="15" hidden="0" customHeight="1">
      <c r="A25" s="31" t="str">
        <v>1990s</v>
      </c>
      <c r="B25" s="31" t="n">
        <f aca="0">COUNTIFS(Catalog!$D$2:$D$200,"&gt;=1990",Catalog!$D$2:$D$200,"&lt;=1999")</f>
        <v>1</v>
      </c>
    </row>
    <row r="26" ht="15" hidden="0" customHeight="1">
      <c r="A26" s="31" t="str">
        <v>2020s</v>
      </c>
      <c r="B26" s="31" t="n">
        <f aca="0">COUNTIFS(Catalog!$D$2:$D$200,"&gt;=2020",Catalog!$D$2:$D$200,"&lt;=2029")</f>
        <v>2</v>
      </c>
    </row>
    <row r="27" ht="15" hidden="0" customHeight="1">
      <c r="A27" s="31"/>
      <c r="B27" s="31">
        <f aca="0"/>
      </c>
    </row>
  </sheetData>
  <mergeCells>
    <mergeCell ref="A1:B1"/>
    <mergeCell ref="A2:B2"/>
    <mergeCell ref="A3:B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false"/>
  </sheetPr>
  <sheetViews>
    <sheetView showGridLines="1" workbookViewId="0">
      <pane xSplit="2" ySplit="1" topLeftCell="C2" activePane="bottomRight" state="frozen"/>
    </sheetView>
  </sheetViews>
  <sheetFormatPr defaultColWidth="8.6796875" defaultRowHeight="15"/>
  <cols>
    <col min="1" max="1" width="15" hidden="0" customWidth="1"/>
    <col min="2" max="2" width="30" hidden="0" customWidth="1"/>
    <col min="3" max="4" width="7" hidden="0" customWidth="1"/>
    <col min="5" max="6" width="22" hidden="0" customWidth="1"/>
    <col min="7" max="7" width="42" hidden="0" customWidth="1"/>
    <col min="8" max="8" width="30" hidden="0" customWidth="1"/>
    <col min="9" max="9" width="16" hidden="0" customWidth="1"/>
    <col min="10" max="10" width="24" hidden="0" customWidth="1"/>
    <col min="11" max="11" width="26" hidden="0" customWidth="1"/>
    <col min="12" max="12" width="14" hidden="0" customWidth="1"/>
    <col min="13" max="13" width="24" hidden="0" customWidth="1"/>
    <col min="14" max="14" width="22" hidden="0" customWidth="1"/>
    <col min="15" max="15" width="14" hidden="0" customWidth="1"/>
    <col min="16" max="16" width="12" hidden="0" customWidth="1"/>
    <col min="17" max="17" width="11" hidden="0" customWidth="1"/>
    <col min="18" max="18" width="16" hidden="0" customWidth="1"/>
    <col min="19" max="19" width="12" hidden="0" customWidth="1"/>
    <col min="20" max="20" width="40" hidden="0" customWidth="1"/>
    <col min="21" max="21" width="48" hidden="0" customWidth="1"/>
    <col min="22" max="23" width="60" hidden="0" customWidth="1"/>
    <col min="24" max="24" width="70" hidden="0" customWidth="1"/>
    <col min="25" max="25" width="13" hidden="0" customWidth="1"/>
    <col min="26" max="28" width="50" hidden="0" customWidth="1"/>
    <col min="29" max="29" width="22" hidden="0" customWidth="1"/>
    <col min="30" max="30" width="14" hidden="0" customWidth="1"/>
    <col min="31" max="31" width="16" hidden="0" customWidth="1"/>
    <col min="32" max="32" width="22" hidden="0" customWidth="1"/>
    <col min="3" max="3" width="14" hidden="0" customWidth="1"/>
  </cols>
  <sheetData>
    <row r="1" ht="30" hidden="0" customHeight="1">
      <c r="A1" s="10" t="s">
        <v>16</v>
      </c>
      <c r="B1" s="10" t="s">
        <v>17</v>
      </c>
      <c r="C1" s="10" t="s">
        <v>18</v>
      </c>
      <c r="D1" s="10" t="s">
        <v>19</v>
      </c>
      <c r="E1" s="10" t="s">
        <v>20</v>
      </c>
      <c r="F1" s="10" t="s">
        <v>21</v>
      </c>
      <c r="G1" s="10" t="s">
        <v>22</v>
      </c>
      <c r="H1" s="10" t="s">
        <v>23</v>
      </c>
      <c r="I1" s="10" t="s">
        <v>24</v>
      </c>
      <c r="J1" s="10" t="s">
        <v>25</v>
      </c>
      <c r="K1" s="10" t="s">
        <v>26</v>
      </c>
      <c r="L1" s="10" t="s">
        <v>27</v>
      </c>
      <c r="M1" s="10" t="s">
        <v>28</v>
      </c>
      <c r="N1" s="10" t="s">
        <v>29</v>
      </c>
      <c r="O1" s="10" t="s">
        <v>30</v>
      </c>
      <c r="P1" s="10" t="s">
        <v>31</v>
      </c>
      <c r="Q1" s="10" t="s">
        <v>32</v>
      </c>
      <c r="R1" s="10" t="s">
        <v>33</v>
      </c>
      <c r="S1" s="10" t="s">
        <v>34</v>
      </c>
      <c r="T1" s="10" t="s">
        <v>35</v>
      </c>
      <c r="U1" s="10" t="s">
        <v>36</v>
      </c>
      <c r="V1" s="10" t="s">
        <v>37</v>
      </c>
      <c r="W1" s="10" t="s">
        <v>38</v>
      </c>
      <c r="X1" s="10" t="s">
        <v>39</v>
      </c>
      <c r="Y1" s="10" t="s">
        <v>40</v>
      </c>
      <c r="Z1" s="10" t="s">
        <v>41</v>
      </c>
      <c r="AA1" s="10" t="s">
        <v>42</v>
      </c>
      <c r="AB1" s="10" t="s">
        <v>43</v>
      </c>
      <c r="AC1" s="10" t="s">
        <v>44</v>
      </c>
      <c r="AD1" s="10" t="s">
        <v>45</v>
      </c>
      <c r="AE1" s="10" t="s">
        <v>46</v>
      </c>
      <c r="AF1" s="10" t="s">
        <v>47</v>
      </c>
    </row>
    <row r="2" ht="54" hidden="0" customHeight="1">
      <c r="A2" s="19" t="str">
        <v>CL-SPBAT1-0001</v>
      </c>
      <c r="B2" s="19" t="str">
        <v>Lethargic Comics</v>
      </c>
      <c r="C2" s="19" t="str">
        <v>#7</v>
      </c>
      <c r="D2" s="17" t="n">
        <v>1994</v>
      </c>
      <c r="E2" s="19" t="str">
        <v>Alpha Productions</v>
      </c>
      <c r="F2" s="19" t="str">
        <v>Greg Hyland</v>
      </c>
      <c r="G2" s="19" t="str">
        <v>Standard cover</v>
      </c>
      <c r="H2" s="19" t="str">
        <v>Spawn/Batman #1</v>
      </c>
      <c r="I2" s="19" t="str">
        <v>Parody / homage</v>
      </c>
      <c r="J2" s="19" t="str">
        <v>Lethargic Lad</v>
      </c>
      <c r="K2" s="19" t="str">
        <v>Not documented</v>
      </c>
      <c r="L2" s="19" t="str">
        <v>Not applicable</v>
      </c>
      <c r="M2" s="19" t="str">
        <v>Not publicly confirmed</v>
      </c>
      <c r="N2" s="19" t="str">
        <v>Standard cover</v>
      </c>
      <c r="O2" s="19" t="str">
        <v>US / English</v>
      </c>
      <c r="P2" s="18" t="str">
        <v>1994-11</v>
      </c>
      <c r="Q2" s="19" t="str">
        <v>Not Owned</v>
      </c>
      <c r="R2" s="19" t="str">
        <v>Not supplied</v>
      </c>
      <c r="S2" s="19" t="str">
        <v>Show</v>
      </c>
      <c r="T2" s="19" t="str">
        <v>lethargic-comics-7-1994-standard-cover-spawn-batman-1-homage</v>
      </c>
      <c r="U2" s="19" t="str">
        <v>Lethargic Comics #7 — Standard cover</v>
      </c>
      <c r="V2" s="19" t="str">
        <v>Lethargic Comics #7 (Alpha Productions, 1994) restages Spawn/Batman #1 (1994, Todd Mc Farlane), starring Lethargic Lad.</v>
      </c>
      <c r="W2" s="19" t="str">
        <v>Listed on galko's League of Comic Geeks list 'Cover Homage: Spawn / Batman #1'.</v>
      </c>
      <c r="X2" s="19" t="str">
        <v>My Comic Shop credits cover Greg Hyland and publication November 1994; supplied December 1 date conflicts and is not repeated as certain. Exact cover parodies the two-character lightning composition. No alternate edition art mixed in. Best exact edition source located is native 400×616; no artificial enlargement. Some depicted identities remain unresolved.</v>
      </c>
      <c r="Y2" s="20" t="str">
        <v>Verified</v>
      </c>
      <c r="Z2" s="21" t="str">
        <v>https://leagueofcomicgeeks.com/comic/8440712/lethargic-comics-7</v>
      </c>
      <c r="AA2" s="21" t="str">
        <v>https://www.mycomicshop.com/search?TID=138191</v>
      </c>
      <c r="AB2" s="21" t="str">
        <v>https://s3.amazonaws.com/comicgeeks/comics/covers/large-8440712.jpg</v>
      </c>
      <c r="AC2" s="19" t="str">
        <v>CL-SPBAT1-0001.jpg</v>
      </c>
      <c r="AD2" s="19" t="str">
        <v>Not independently verified</v>
      </c>
      <c r="AE2" s="19" t="str">
        <v>Published</v>
      </c>
      <c r="AF2" s="19" t="str">
        <v>Deep search 2026-10-19</v>
      </c>
    </row>
    <row r="3" ht="66" hidden="0" customHeight="1">
      <c r="A3" s="19" t="str">
        <v>CL-SPBAT1-0002</v>
      </c>
      <c r="B3" s="19" t="str">
        <v>Killing Red Sonja</v>
      </c>
      <c r="C3" s="19" t="str">
        <v>#2</v>
      </c>
      <c r="D3" s="17" t="n">
        <v>2020</v>
      </c>
      <c r="E3" s="19" t="str">
        <v>Dynamite</v>
      </c>
      <c r="F3" s="19" t="str">
        <v>Adam Gorham</v>
      </c>
      <c r="G3" s="19" t="str">
        <v>Cover B Adam Gorham Homage Variant (+ Limited Virgin)</v>
      </c>
      <c r="H3" s="19" t="str">
        <v>Spawn/Batman #1</v>
      </c>
      <c r="I3" s="19" t="str">
        <v>Direct homage</v>
      </c>
      <c r="J3" s="19" t="str">
        <v>Red Sonja</v>
      </c>
      <c r="K3" s="19" t="str">
        <v>Not documented</v>
      </c>
      <c r="L3" s="19" t="str">
        <v>Not applicable</v>
      </c>
      <c r="M3" s="19" t="str">
        <v>Not publicly confirmed</v>
      </c>
      <c r="N3" s="19" t="str">
        <v>Variant cover; Virgin</v>
      </c>
      <c r="O3" s="19" t="str">
        <v>US / English</v>
      </c>
      <c r="P3" s="18" t="n">
        <v>44013</v>
      </c>
      <c r="Q3" s="19" t="str">
        <v>Not Owned</v>
      </c>
      <c r="R3" s="19" t="str">
        <v>Not supplied</v>
      </c>
      <c r="S3" s="19" t="str">
        <v>Show</v>
      </c>
      <c r="T3" s="19" t="str">
        <v>killing-red-sonja-2-2020-cover-b-adam-gorham-homage-variant-li-spawn-batman-1-homage</v>
      </c>
      <c r="U3" s="19" t="str">
        <v>Killing Red Sonja #2 — Cover B Adam Gorham Homage Variant (+ Limited Virgin)</v>
      </c>
      <c r="V3" s="19" t="str">
        <v>Killing Red Sonja #2 (Dynamite, 2020) restages Spawn/Batman #1 (1994, Todd Mc Farlane), starring Red Sonja.</v>
      </c>
      <c r="W3" s="19" t="str">
        <v>Listed on galko's League of Comic Geeks list 'Cover Homage: Spawn / Batman #1'.</v>
      </c>
      <c r="X3" s="19" t="str">
        <v>Adam Gorham Cover B and limited virgin use identical artwork and are grouped in one record. Regular issue release July 1 2020; limited virgin appeared on July 15 shipping list, so treatments need not share exact on-sale day. Sonja foreground; upper male with sword identity not securely resolved from cover-specific sources. Best exact edition source located is native 600×900; no artificial enlargement. Some depicted identities remain unresolved.</v>
      </c>
      <c r="Y3" s="20" t="str">
        <v>Verified</v>
      </c>
      <c r="Z3" s="21" t="str">
        <v>https://leagueofcomicgeeks.com/comic/2392266/killing-red-sonja-2?variant=8921691</v>
      </c>
      <c r="AA3" s="21" t="str">
        <v>https://www.comics.org/issue/2119669/</v>
      </c>
      <c r="AB3" s="21" t="str">
        <v>https://s3.amazonaws.com/comicgeeks/comics/covers/large-8921691.jpg</v>
      </c>
      <c r="AC3" s="19" t="str">
        <v>CL-SPBAT1-0002.jpg</v>
      </c>
      <c r="AD3" s="19" t="str">
        <v>Not independently verified</v>
      </c>
      <c r="AE3" s="19" t="str">
        <v>Published</v>
      </c>
      <c r="AF3" s="19" t="str">
        <v>Deep search 2026-10-19</v>
      </c>
    </row>
    <row r="4" ht="54" hidden="0" customHeight="1">
      <c r="A4" s="19" t="str">
        <v>CL-SPBAT1-0003</v>
      </c>
      <c r="B4" s="19" t="str">
        <v>Batman / Spawn: Deluxe Edition HC</v>
      </c>
      <c r="C4" s="19" t="str">
        <v>Not numbered</v>
      </c>
      <c r="D4" s="17" t="n">
        <v>2023</v>
      </c>
      <c r="E4" s="19" t="str">
        <v>DC Comics</v>
      </c>
      <c r="F4" s="19" t="str">
        <v>Greg Capullo (pencils); Todd McFarlane (inks)</v>
      </c>
      <c r="G4" s="19" t="str">
        <v>Deluxe Edition HC cover</v>
      </c>
      <c r="H4" s="19" t="str">
        <v>Spawn/Batman #1</v>
      </c>
      <c r="I4" s="19" t="str">
        <v>Direct homage</v>
      </c>
      <c r="J4" s="19" t="str">
        <v>Spawn (Al Simmons); Batman (Bruce Wayne)</v>
      </c>
      <c r="K4" s="19" t="str">
        <v>Not documented</v>
      </c>
      <c r="L4" s="19" t="str">
        <v>Not applicable</v>
      </c>
      <c r="M4" s="19" t="str">
        <v>Not publicly confirmed</v>
      </c>
      <c r="N4" s="19" t="str">
        <v>Hardcover</v>
      </c>
      <c r="O4" s="19" t="str">
        <v>US / English</v>
      </c>
      <c r="P4" s="18" t="n">
        <v>45020</v>
      </c>
      <c r="Q4" s="19" t="str">
        <v>Not Owned</v>
      </c>
      <c r="R4" s="19" t="str">
        <v>Not supplied</v>
      </c>
      <c r="S4" s="19" t="str">
        <v>Show</v>
      </c>
      <c r="T4" s="19" t="str">
        <v>batman-spawn-deluxe-edition-hc-2023-deluxe-edition-hc-cover-spawn-batman-1-homage</v>
      </c>
      <c r="U4" s="19" t="str">
        <v>Batman / Spawn: Deluxe Edition HC Not numbered — Deluxe Edition HC cover</v>
      </c>
      <c r="V4" s="19" t="str">
        <v>Batman / Spawn: Deluxe Edition HC (DC Comics, 2023) restages Spawn/Batman #1 (1994, Todd Mc Farlane), starring Batman and Spawn.</v>
      </c>
      <c r="W4" s="19" t="str">
        <v>Listed on galko's League of Comic Geeks list 'Cover Homage: Spawn / Batman #1'.</v>
      </c>
      <c r="X4" s="19" t="str">
        <v>New Capullo/Mc Farlane cover reverses original characters’ positions: Spawn above Batman. Original black framing and lightning composition echoed, not simply reused 1994 art. DC solicitation confirms April 4 2023 and both cover creators. Collected edition retained as a genuine new cover homage. Best exact edition source located is native 600×934; no artificial enlargement.</v>
      </c>
      <c r="Y4" s="20" t="str">
        <v>Verified</v>
      </c>
      <c r="Z4" s="21" t="str">
        <v>https://leagueofcomicgeeks.com/comic/2638209/batman-spawn-deluxe-edition-hc</v>
      </c>
      <c r="AA4" s="21" t="str">
        <v>https://static.dc.com/sites/default/files/imce/2022/11-NOV/DC_Connect_31.pdf</v>
      </c>
      <c r="AB4" s="21" t="str">
        <v>https://s3.amazonaws.com/comicgeeks/comics/covers/large-2638209.jpg</v>
      </c>
      <c r="AC4" s="19" t="str">
        <v>CL-SPBAT1-0003.jpg</v>
      </c>
      <c r="AD4" s="19" t="str">
        <v>Not independently verified</v>
      </c>
      <c r="AE4" s="19" t="str">
        <v>Published</v>
      </c>
      <c r="AF4" s="19" t="str">
        <v>Deep search 2026-10-19</v>
      </c>
    </row>
  </sheetData>
  <autoFilter ref="A1:AF4"/>
  <dataValidations count="4">
    <dataValidation type="list" errorStyle="stop" operator="between" allowBlank="1" showDropDown="0" showInputMessage="0" showErrorMessage="0" sqref="Y2:Y200">
      <formula1>"Verified,Partial,Needs Review"</formula1>
      <formula2>0</formula2>
    </dataValidation>
    <dataValidation type="list" errorStyle="stop" operator="between" allowBlank="1" showDropDown="0" showInputMessage="0" showErrorMessage="0" sqref="S2:S200">
      <formula1>"Show,Hide"</formula1>
      <formula2>0</formula2>
    </dataValidation>
    <dataValidation type="list" errorStyle="stop" allowBlank="1" showDropDown="0" showInputMessage="0" showErrorMessage="0" sqref="Q2:Q200">
      <formula1>"Not Owned,Owned,Wishlist,Unspecified"</formula1>
    </dataValidation>
    <dataValidation type="list" errorStyle="stop" operator="between" allowBlank="1" showDropDown="0" showInputMessage="0" showErrorMessage="0" sqref="I2:I200">
      <formula1>"Direct homage,Parody / homage,Swipe / reference"</formula1>
      <formula2>0</formula2>
    </dataValidation>
  </dataValidations>
  <hyperlinks>
    <hyperlink ref="Z2" r:id="Rfd4d3731c6b540b9"/>
    <hyperlink ref="AA2" r:id="R601f8c19f20d4abd"/>
    <hyperlink ref="AB2" r:id="R4850e3453a254eb6"/>
    <hyperlink ref="Z3" r:id="R182e21f6a97443ae"/>
    <hyperlink ref="AA3" r:id="R877517d314c54003"/>
    <hyperlink ref="AB3" r:id="R4da7f77c799247b4"/>
    <hyperlink ref="Z4" r:id="R1859a5f35b374dd4"/>
    <hyperlink ref="AA4" r:id="R675ac58aa5f742c3"/>
    <hyperlink ref="AB4" r:id="Rc3f4a23ff717475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false"/>
  </sheetPr>
  <sheetViews>
    <sheetView showGridLines="1" workbookViewId="0">
      <pane ySplit="1" topLeftCell="A2" activePane="bottomLeft" state="frozen"/>
    </sheetView>
  </sheetViews>
  <sheetFormatPr defaultColWidth="8.6796875" defaultRowHeight="15"/>
  <cols>
    <col min="1" max="1" width="5" hidden="0" customWidth="1"/>
    <col min="2" max="2" width="60" hidden="0" customWidth="1"/>
    <col min="3" max="3" width="14" hidden="0" customWidth="1"/>
    <col min="4" max="4" width="70" hidden="0" customWidth="1"/>
    <col min="5" max="5" width="45" hidden="0" customWidth="1"/>
  </cols>
  <sheetData>
    <row r="1" ht="15" hidden="0">
      <c r="A1" s="4" t="s">
        <v>48</v>
      </c>
      <c r="B1" s="4" t="s">
        <v>49</v>
      </c>
      <c r="C1" s="4" t="s">
        <v>50</v>
      </c>
      <c r="D1" s="4" t="s">
        <v>51</v>
      </c>
      <c r="E1" s="4" t="s">
        <v>52</v>
      </c>
    </row>
    <row r="2" ht="15" hidden="0">
      <c r="A2" s="11" t="n">
        <v>1</v>
      </c>
      <c r="B2" s="11" t="s">
        <v>53</v>
      </c>
      <c r="C2" s="11" t="s">
        <v>54</v>
      </c>
      <c r="D2" s="13" t="s">
        <v>55</v>
      </c>
      <c r="E2" s="14" t="s">
        <v>56</v>
      </c>
    </row>
    <row r="3" ht="15" hidden="0">
      <c r="A3" s="11" t="n">
        <v>2</v>
      </c>
      <c r="B3" s="11" t="s">
        <v>57</v>
      </c>
      <c r="C3" s="11" t="s">
        <v>58</v>
      </c>
      <c r="D3" s="13" t="s">
        <v>59</v>
      </c>
      <c r="E3" s="11" t="s">
        <v>60</v>
      </c>
    </row>
    <row r="4" ht="15" hidden="0">
      <c r="A4" s="11" t="n">
        <v>3</v>
      </c>
      <c r="B4" s="11" t="s">
        <v>61</v>
      </c>
      <c r="C4" s="11" t="s">
        <v>62</v>
      </c>
      <c r="D4" s="13" t="s">
        <v>63</v>
      </c>
      <c r="E4" s="14" t="s">
        <v>64</v>
      </c>
    </row>
    <row r="5" ht="15" hidden="0">
      <c r="A5" s="11" t="n">
        <v>4</v>
      </c>
      <c r="B5" s="11" t="s">
        <v>65</v>
      </c>
      <c r="C5" s="11" t="s">
        <v>66</v>
      </c>
      <c r="D5" s="13" t="s">
        <v>67</v>
      </c>
      <c r="E5" s="11" t="s">
        <v>68</v>
      </c>
    </row>
    <row r="6" ht="15" hidden="0">
      <c r="A6" s="11" t="n">
        <v>5</v>
      </c>
      <c r="B6" s="11" t="s">
        <v>69</v>
      </c>
      <c r="C6" s="11" t="s">
        <v>66</v>
      </c>
      <c r="D6" s="13" t="s">
        <v>70</v>
      </c>
      <c r="E6" s="11" t="s">
        <v>71</v>
      </c>
    </row>
    <row r="7" ht="15" hidden="0">
      <c r="A7" s="11" t="n">
        <v>6</v>
      </c>
      <c r="B7" s="11" t="s">
        <v>72</v>
      </c>
      <c r="C7" s="11" t="s">
        <v>73</v>
      </c>
      <c r="D7" s="13" t="s">
        <v>74</v>
      </c>
      <c r="E7" s="11" t="s">
        <v>75</v>
      </c>
    </row>
    <row r="8" ht="15" hidden="0">
      <c r="B8" s="6" t="s">
        <v>76</v>
      </c>
      <c r="C8" s="15" t="n">
        <f aca="0">COUNTA(B2:B7)</f>
        <v>6</v>
      </c>
    </row>
    <row r="9" ht="15" hidden="0">
      <c r="B9" s="6" t="s">
        <v>77</v>
      </c>
      <c r="C9" s="15" t="n">
        <f aca="0">COUNTIF(E2:E7,"CL-*")+COUNTIF(E2:E7,"Consolidated*")</f>
        <v>0</v>
      </c>
    </row>
    <row r="10" ht="15" hidden="0">
      <c r="B10" s="6" t="s">
        <v>78</v>
      </c>
      <c r="C10" s="15" t="n">
        <f aca="0">COUNTIF(E2:E7,"Excluded*")</f>
        <v>0</v>
      </c>
    </row>
  </sheetData>
  <hyperlinks>
    <hyperlink ref="D2" r:id="R843ebf9aa7434815"/>
    <hyperlink ref="D3" r:id="R5f33d65c6e414b87"/>
    <hyperlink ref="D4" r:id="Re2316c55ca7a4e03"/>
    <hyperlink ref="D5" r:id="R950e9d7292b64d5e"/>
    <hyperlink ref="D6" r:id="Ra4f119d2718d458a"/>
    <hyperlink ref="D7" r:id="R703c4e84bc3c4ea8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false"/>
  </sheetPr>
  <sheetViews>
    <sheetView showGridLines="1" workbookViewId="0">
      <pane ySplit="1" topLeftCell="A2" activePane="bottomLeft" state="frozen"/>
    </sheetView>
  </sheetViews>
  <sheetFormatPr defaultColWidth="8.6796875" defaultRowHeight="15"/>
  <cols>
    <col min="1" max="1" width="55" hidden="0" customWidth="1"/>
    <col min="2" max="2" width="18" hidden="0" customWidth="1"/>
    <col min="3" max="4" width="60" hidden="0" customWidth="1"/>
    <col min="5" max="5" width="45" hidden="0" customWidth="1"/>
  </cols>
  <sheetData>
    <row r="1" ht="15" hidden="0">
      <c r="A1" s="4" t="s">
        <v>79</v>
      </c>
      <c r="B1" s="4" t="s">
        <v>80</v>
      </c>
      <c r="C1" s="4" t="s">
        <v>81</v>
      </c>
      <c r="D1" s="4" t="s">
        <v>82</v>
      </c>
      <c r="E1" s="4" t="s">
        <v>83</v>
      </c>
    </row>
    <row r="2" ht="15" hidden="0">
      <c r="A2" s="11" t="s">
        <v>84</v>
      </c>
      <c r="B2" s="11" t="s">
        <v>85</v>
      </c>
      <c r="C2" s="11" t="s">
        <v>86</v>
      </c>
      <c r="D2" s="13" t="s">
        <v>87</v>
      </c>
      <c r="E2" s="11"/>
    </row>
    <row r="3" ht="35.04999923706055" hidden="0">
      <c r="A3" s="11" t="s">
        <v>88</v>
      </c>
      <c r="B3" s="11" t="s">
        <v>89</v>
      </c>
      <c r="C3" s="11" t="s">
        <v>90</v>
      </c>
      <c r="D3" s="13" t="s">
        <v>91</v>
      </c>
      <c r="E3" s="11"/>
    </row>
    <row r="4" ht="15" hidden="0">
      <c r="A4" s="11" t="s">
        <v>92</v>
      </c>
      <c r="B4" s="11" t="s">
        <v>89</v>
      </c>
      <c r="C4" s="11" t="s">
        <v>93</v>
      </c>
      <c r="D4" s="13" t="s">
        <v>63</v>
      </c>
      <c r="E4" s="11"/>
    </row>
    <row r="5" ht="23.850000381469727" hidden="0">
      <c r="A5" s="11" t="s">
        <v>94</v>
      </c>
      <c r="B5" s="11" t="s">
        <v>95</v>
      </c>
      <c r="C5" s="11" t="s">
        <v>96</v>
      </c>
      <c r="D5" s="13" t="s">
        <v>97</v>
      </c>
      <c r="E5" s="11" t="s">
        <v>98</v>
      </c>
    </row>
    <row r="6" ht="15" hidden="0">
      <c r="A6" s="11" t="s">
        <v>99</v>
      </c>
      <c r="B6" s="11" t="s">
        <v>95</v>
      </c>
      <c r="C6" s="11" t="s">
        <v>100</v>
      </c>
      <c r="D6" s="11"/>
      <c r="E6" s="11"/>
    </row>
    <row r="7" ht="48" hidden="0" customHeight="1">
      <c r="A7" s="19" t="str">
        <v>CL-SPBAT1-0001</v>
      </c>
      <c r="B7" s="19" t="str">
        <v>Cover artwork</v>
      </c>
      <c r="C7" s="19" t="str">
        <v>Listed on galko's League of Comic Geeks list 'Cover Homage: Spawn / Batman #1'. My Comic Shop credits cover Greg Hyland and publication November 1994; supplied December 1 date conflicts and is not repeated as certain. Exact cover parodies the two-character lightning composition. No alternate edition art mixed in.</v>
      </c>
      <c r="D7" s="19" t="str">
        <v>https://leagueofcomicgeeks.com/comic/8440712/lethargic-comics-7
https://www.mycomicshop.com/search?TID=138191</v>
      </c>
      <c r="E7" s="19" t="str">
        <v>Some character identities remain unresolved.</v>
      </c>
    </row>
    <row r="8" ht="60" hidden="0" customHeight="1">
      <c r="A8" s="19" t="str">
        <v>CL-SPBAT1-0002</v>
      </c>
      <c r="B8" s="19" t="str">
        <v>Cover artwork</v>
      </c>
      <c r="C8" s="19" t="str">
        <v>Listed on galko's League of Comic Geeks list 'Cover Homage: Spawn / Batman #1'. Adam Gorham Cover B and limited virgin use identical artwork and are grouped in one record. Regular issue release July 1 2020; limited virgin appeared on July 15 shipping list, so treatments need not share exact on-sale day. Sonja foreground; upper male with sword identity not securely resolved from cover-specific sources.</v>
      </c>
      <c r="D8" s="19" t="str">
        <v>https://leagueofcomicgeeks.com/comic/2392266/killing-red-sonja-2?variant=8921691
https://www.comics.org/issue/2119669/</v>
      </c>
      <c r="E8" s="19" t="str">
        <v>Some character identities remain unresolved.</v>
      </c>
    </row>
    <row r="9" ht="60" hidden="0" customHeight="1">
      <c r="A9" s="19" t="str">
        <v>CL-SPBAT1-0003</v>
      </c>
      <c r="B9" s="19" t="str">
        <v>Cover artwork</v>
      </c>
      <c r="C9" s="19" t="str">
        <v>Listed on galko's League of Comic Geeks list 'Cover Homage: Spawn / Batman #1'. New Capullo/Mc Farlane cover reverses original characters’ positions: Spawn above Batman. Original black framing and lightning composition echoed, not simply reused 1994 art. DC solicitation confirms April 4 2023 and both cover creators. Collected edition retained as a genuine new cover homage.</v>
      </c>
      <c r="D9" s="19" t="str">
        <v>https://leagueofcomicgeeks.com/comic/2638209/batman-spawn-deluxe-edition-hc
https://static.dc.com/sites/default/files/imce/2022/11-NOV/DC_Connect_31.pdf</v>
      </c>
      <c r="E9" s="19" t="str">
        <v>No additional follow-up identified.</v>
      </c>
    </row>
    <row r="10" ht="15" hidden="0" customHeight="1">
      <c r="A10" s="19" t="str">
        <v>Spawn Hors-Série #1 (Semic1997)</v>
      </c>
      <c r="B10" s="19" t="str">
        <v>Not added</v>
      </c>
      <c r="C10" s="19" t="str">
        <v>Same Mc Farlane/Taganashi original artwork in translation, not new homage art.</v>
      </c>
      <c r="D10" s="19" t="str">
        <v>No additional source URL</v>
      </c>
      <c r="E10" s="19" t="str">
        <v>Not counted without additional evidence.</v>
      </c>
    </row>
    <row r="11" ht="24" hidden="0" customHeight="1">
      <c r="A11" s="19" t="str">
        <v>Batman/Spawn2022 variants and toys</v>
      </c>
      <c r="B11" s="19" t="str">
        <v>Not added</v>
      </c>
      <c r="C11" s="19" t="str">
        <v>Many target Batman 423, Spawn 300 or reproduce poses as merchandise; no additional exact 1994-composition comic safely established.</v>
      </c>
      <c r="D11" s="19" t="str">
        <v>No additional source URL</v>
      </c>
      <c r="E11" s="19" t="str">
        <v>Not counted without additional evidence.</v>
      </c>
    </row>
    <row r="12" ht="36" hidden="0" customHeight="1">
      <c r="A12" s="19" t="str">
        <v>Upcoming review</v>
      </c>
      <c r="B12" s="19" t="str">
        <v>Reviewed 2026-10-22</v>
      </c>
      <c r="C12" s="19" t="str">
        <v>No independently confirmed upcoming new comic cover directly homaging Spawn/Batman 1994 found after October 22 2026. Publisher solicitation and current cover searches reviewed; absence is not exhaustive.</v>
      </c>
      <c r="D12" s="19" t="str">
        <v>See edition-specific sources above</v>
      </c>
      <c r="E12" s="19" t="str">
        <v>Recheck when new solicitations are published.</v>
      </c>
    </row>
  </sheetData>
  <hyperlinks>
    <hyperlink ref="D2" r:id="R2f0b218a405a4f4a"/>
    <hyperlink ref="D3" r:id="R4f16197a95dc42de"/>
    <hyperlink ref="D4" r:id="Rc74cb10f4f7b490e"/>
    <hyperlink ref="D5" r:id="R80b005cfb8dc4573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>
  <sheetPr>
    <pageSetUpPr fitToPage="false"/>
  </sheetPr>
  <sheetViews>
    <sheetView showGridLines="1" workbookViewId="0"/>
  </sheetViews>
  <sheetFormatPr defaultColWidth="8.6796875" defaultRowHeight="15"/>
  <cols>
    <col min="1" max="1" width="26" hidden="0" customWidth="1"/>
    <col min="2" max="2" width="70" hidden="0" customWidth="1"/>
    <col min="3" max="3" width="45" hidden="0" customWidth="1"/>
  </cols>
  <sheetData>
    <row r="1" ht="15" hidden="0">
      <c r="A1" s="4" t="s">
        <v>101</v>
      </c>
      <c r="B1" s="4" t="s">
        <v>102</v>
      </c>
      <c r="C1" s="4" t="s">
        <v>103</v>
      </c>
    </row>
    <row r="2" ht="15" hidden="0" customHeight="1">
      <c r="A2" s="16" t="s">
        <v>16</v>
      </c>
      <c r="B2" s="32" t="str">
        <v>Stable record ID, retained across research updates.</v>
      </c>
      <c r="C2" s="32" t="str">
        <v>CL-ASM238-0001</v>
      </c>
    </row>
    <row r="3" ht="15" hidden="0" customHeight="1">
      <c r="A3" s="16" t="s">
        <v>17</v>
      </c>
      <c r="B3" s="32" t="str">
        <v>Series or collected-edition title for this cover.</v>
      </c>
      <c r="C3" s="32" t="str">
        <v>The Amazing Spider-Man</v>
      </c>
    </row>
    <row r="4" ht="15" hidden="0" customHeight="1">
      <c r="A4" s="16" t="s">
        <v>18</v>
      </c>
      <c r="B4" s="32" t="str">
        <v>Issue number or collected volume designation.</v>
      </c>
      <c r="C4" s="32" t="str">
        <v>#31</v>
      </c>
    </row>
    <row r="5" ht="15" hidden="0" customHeight="1">
      <c r="A5" s="16" t="s">
        <v>19</v>
      </c>
      <c r="B5" s="32" t="str">
        <v>Publication year; exact date can remain unconfirmed.</v>
      </c>
      <c r="C5" s="32" t="str">
        <v>2019</v>
      </c>
    </row>
    <row r="6" ht="15" hidden="0" customHeight="1">
      <c r="A6" s="16" t="s">
        <v>20</v>
      </c>
      <c r="B6" s="32" t="str">
        <v>Publisher or imprint for the exact edition.</v>
      </c>
      <c r="C6" s="32" t="str">
        <v>Marvel Comics</v>
      </c>
    </row>
    <row r="7" ht="15" hidden="0" customHeight="1">
      <c r="A7" s="16" t="s">
        <v>21</v>
      </c>
      <c r="B7" s="32" t="str">
        <v>Cover-specific credits; interior credits are not substituted.</v>
      </c>
      <c r="C7" s="32" t="str">
        <v>Pencils; inks; colors when confirmed</v>
      </c>
    </row>
    <row r="8" ht="15" hidden="0" customHeight="1">
      <c r="A8" s="16" t="s">
        <v>22</v>
      </c>
      <c r="B8" s="32" t="str">
        <v>Exact cover edition; treatments of one drawing are grouped.</v>
      </c>
      <c r="C8" s="32" t="str">
        <v>Trade dress, virgin or sketch edition</v>
      </c>
    </row>
    <row r="9" ht="15" hidden="0" customHeight="1">
      <c r="A9" s="16" t="s">
        <v>23</v>
      </c>
      <c r="B9" s="32" t="str">
        <v>The original cover whose composition is referenced.</v>
      </c>
      <c r="C9" s="32" t="str">
        <v>The Amazing Spider-Man #238</v>
      </c>
    </row>
    <row r="10" ht="15" hidden="0" customHeight="1">
      <c r="A10" s="16" t="s">
        <v>24</v>
      </c>
      <c r="B10" s="32" t="str">
        <v>Relationship to the original; uncertain targets remain qualified.</v>
      </c>
      <c r="C10" s="32" t="str">
        <v>Direct homage; parody; reference</v>
      </c>
    </row>
    <row r="11" ht="15" hidden="0" customHeight="1">
      <c r="A11" s="16" t="s">
        <v>25</v>
      </c>
      <c r="B11" s="32" t="str">
        <v>Named characters identified on the exact artwork.</v>
      </c>
      <c r="C11" s="32" t="str">
        <v>Arachknight</v>
      </c>
    </row>
    <row r="12" ht="15" hidden="0" customHeight="1">
      <c r="A12" s="16" t="s">
        <v>26</v>
      </c>
      <c r="B12" s="32" t="str">
        <v>Confirmed exclusive retailer, or explicit absence/uncertainty.</v>
      </c>
      <c r="C12" s="32" t="str">
        <v>Retailer name; Not documented</v>
      </c>
    </row>
    <row r="13" ht="15" hidden="0" customHeight="1">
      <c r="A13" s="16" t="s">
        <v>27</v>
      </c>
      <c r="B13" s="32" t="str">
        <v>Confirmed event association, when supported.</v>
      </c>
      <c r="C13" s="32" t="str">
        <v>Event name; Not documented</v>
      </c>
    </row>
    <row r="14" ht="15" hidden="0" customHeight="1">
      <c r="A14" s="16" t="s">
        <v>28</v>
      </c>
      <c r="B14" s="32" t="str">
        <v>Documented edition quantity or incentive ratio.</v>
      </c>
      <c r="C14" s="32" t="str">
        <v>500 copies; 1:25; Not documented</v>
      </c>
    </row>
    <row r="15" ht="15" hidden="0" customHeight="1">
      <c r="A15" s="16" t="s">
        <v>29</v>
      </c>
      <c r="B15" s="32" t="str">
        <v>Physical format and documented cover treatment.</v>
      </c>
      <c r="C15" s="32" t="str">
        <v>Comic; foil; trade paperback</v>
      </c>
    </row>
    <row r="16" ht="15" hidden="0" customHeight="1">
      <c r="A16" s="16" t="s">
        <v>30</v>
      </c>
      <c r="B16" s="32" t="str">
        <v>Market and language for the exact edition.</v>
      </c>
      <c r="C16" s="32" t="str">
        <v>US / English</v>
      </c>
    </row>
    <row r="17" ht="15" hidden="0" customHeight="1">
      <c r="A17" s="16" t="s">
        <v>31</v>
      </c>
      <c r="B17" s="32" t="str">
        <v>Confirmed on-sale date, or explicit date limitation.</v>
      </c>
      <c r="C17" s="32" t="str">
        <v>YYYY-MM-DD; Exact release date unconfirmed</v>
      </c>
    </row>
    <row r="18" ht="15" hidden="0" customHeight="1">
      <c r="A18" s="16" t="s">
        <v>32</v>
      </c>
      <c r="B18" s="32" t="str">
        <v>User-supplied ownership status; new research does not imply ownership.</v>
      </c>
      <c r="C18" s="32" t="str">
        <v>Not Owned; Owned; Wishlist; Unspecified</v>
      </c>
    </row>
    <row r="19" ht="15" hidden="0" customHeight="1">
      <c r="A19" s="16" t="s">
        <v>33</v>
      </c>
      <c r="B19" s="32" t="str">
        <v>User-supplied evidence, preserved when present.</v>
      </c>
      <c r="C19" s="32" t="str">
        <v>Not supplied</v>
      </c>
    </row>
    <row r="20" ht="15" hidden="0" customHeight="1">
      <c r="A20" s="16" t="s">
        <v>34</v>
      </c>
      <c r="B20" s="32" t="str">
        <v>Whether the distinct artwork belongs in the public gallery.</v>
      </c>
      <c r="C20" s="32" t="str">
        <v>Show; Hide for grouped art or references</v>
      </c>
    </row>
    <row r="21" ht="15" hidden="0" customHeight="1">
      <c r="A21" s="16" t="s">
        <v>35</v>
      </c>
      <c r="B21" s="32" t="str">
        <v>Readable identifier for this record; stable Catalog ID owns site links.</v>
      </c>
      <c r="C21" s="32" t="str">
        <v>series-issue-variant</v>
      </c>
    </row>
    <row r="22" ht="15" hidden="0" customHeight="1">
      <c r="A22" s="16" t="s">
        <v>36</v>
      </c>
      <c r="B22" s="32" t="str">
        <v>Readable cover title and edition label.</v>
      </c>
      <c r="C22" s="32" t="str">
        <v>Series #issue — edition</v>
      </c>
    </row>
    <row r="23" ht="15" hidden="0" customHeight="1">
      <c r="A23" s="16" t="s">
        <v>37</v>
      </c>
      <c r="B23" s="32" t="str">
        <v>Concise description of this cover and its relationship.</v>
      </c>
      <c r="C23" s="32" t="str">
        <v>Composition and named figures</v>
      </c>
    </row>
    <row r="24" ht="15" hidden="0" customHeight="1">
      <c r="A24" s="16" t="s">
        <v>38</v>
      </c>
      <c r="B24" s="32" t="str">
        <v>Evidence and qualifications tying the cover to its target.</v>
      </c>
      <c r="C24" s="32" t="str">
        <v>Source-supported relationship or open question</v>
      </c>
    </row>
    <row r="25" ht="15" hidden="0" customHeight="1">
      <c r="A25" s="16" t="s">
        <v>39</v>
      </c>
      <c r="B25" s="32" t="str">
        <v>Edition caveats, disputed dates and remaining gaps.</v>
      </c>
      <c r="C25" s="32" t="str">
        <v>Exact day or print quantity unconfirmed</v>
      </c>
    </row>
    <row r="26" ht="24" hidden="0" customHeight="1">
      <c r="A26" s="16" t="s">
        <v>40</v>
      </c>
      <c r="B26" s="32" t="str">
        <v>Verified requires exact-edition and target support; Partial retains gaps. Creator confirmation is distinguished from visual resemblance.</v>
      </c>
      <c r="C26" s="32" t="str">
        <v>Verified; Partial; Needs Review</v>
      </c>
    </row>
    <row r="27" ht="15" hidden="0" customHeight="1">
      <c r="A27" s="16" t="s">
        <v>41</v>
      </c>
      <c r="B27" s="32" t="str">
        <v>Best edition-specific source used in this review.</v>
      </c>
      <c r="C27" s="32" t="str">
        <v>Publisher, creator, distributor or edition listing URL</v>
      </c>
    </row>
    <row r="28" ht="15" hidden="0" customHeight="1">
      <c r="A28" s="16" t="s">
        <v>42</v>
      </c>
      <c r="B28" s="32" t="str">
        <v>Additional corroborating source when available.</v>
      </c>
      <c r="C28" s="32" t="str">
        <v>URL; No additional verified source</v>
      </c>
    </row>
    <row r="29" ht="15" hidden="0" customHeight="1">
      <c r="A29" s="16" t="s">
        <v>43</v>
      </c>
      <c r="B29" s="32" t="str">
        <v>Exact native image selected after visual review.</v>
      </c>
      <c r="C29" s="32" t="str">
        <v>Direct image URL; limitations in Collector Notes</v>
      </c>
    </row>
    <row r="30" ht="15" hidden="0" customHeight="1">
      <c r="A30" s="16" t="s">
        <v>44</v>
      </c>
      <c r="B30" s="32" t="str">
        <v>Record image identifier; the website uses its own stored asset URL.</v>
      </c>
      <c r="C30" s="32" t="str">
        <v>CL-ASM238-0001.jpg</v>
      </c>
    </row>
    <row r="31" ht="15" hidden="0" customHeight="1">
      <c r="A31" s="16" t="s">
        <v>45</v>
      </c>
      <c r="B31" s="32" t="str">
        <v>Verified artist account only when documented.</v>
      </c>
      <c r="C31" s="32" t="str">
        <v>URL; Not documented</v>
      </c>
    </row>
    <row r="32" ht="15" hidden="0" customHeight="1">
      <c r="A32" s="16" t="s">
        <v>46</v>
      </c>
      <c r="B32" s="32" t="str">
        <v>Published or a confirmed announced release state.</v>
      </c>
      <c r="C32" s="32" t="str">
        <v>Published; Solicited/Upcoming; Release unconfirmed</v>
      </c>
    </row>
    <row r="33" ht="15" hidden="0" customHeight="1">
      <c r="A33" s="16" t="s">
        <v>47</v>
      </c>
      <c r="B33" s="32" t="str">
        <v>Research pass that introduced the record.</v>
      </c>
      <c r="C33" s="32" t="str">
        <v>Deep search 2026-10-22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