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60a0165c5c4f90" /></Relationships>
</file>

<file path=xl/workbook.xml><?xml version="1.0" encoding="utf-8"?>
<workbook xmlns="http://schemas.openxmlformats.org/spreadsheetml/2006/main" xmlns:r="http://schemas.openxmlformats.org/officeDocument/2006/relationships">
  <sheets>
    <sheet name="Dashboard" sheetId="1" r:id="R9eb099f3918e4477"/>
    <sheet name="Catalog" sheetId="2" r:id="R7572b7d75e054604"/>
    <sheet name="galko Source List" sheetId="3" r:id="R58dd8f4514174300"/>
    <sheet name="Research Log" sheetId="4" r:id="R094b5bee72d44eeb"/>
    <sheet name="Data Dictionary" sheetId="5" r:id="Ra46b2fdee5ce48fd"/>
  </sheets>
  <definedNames>
    <definedName name="_xlnm._FilterDatabase" localSheetId="1" hidden="1">'Catalog'!$A$1:$AF$4</definedName>
  </definedNames>
</workbook>
</file>

<file path=xl/sharedStrings.xml><?xml version="1.0" encoding="utf-8"?>
<x:sst xmlns:x="http://schemas.openxmlformats.org/spreadsheetml/2006/main">
  <x:si>
    <x:t xml:space="preserve">Spawn #10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</x:si>
  <x:si>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</x:si>
  <x:si>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</x:si>
  <x:si>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</x:si>
  <x:si>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</x:si>
  <x:si>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</x:si>
  <x:si>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</x:si>
  <x:si>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</x:si>
  <x:si>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</x:si>
  <x:si>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</x:si>
  <x:si>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</x:si>
  <x:si>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</x:si>
  <x:si>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</x:si>
  <x:si>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</x:si>
  <x:si>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</x:si>
  <x:si>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</x:si>
  <x:si>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</x:si>
  <x:si>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</x:si>
  <x:si>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</x:si>
  <x:si>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</x:si>
  <x:si>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</x:si>
  <x:si>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</x:si>
  <x:si>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</x:si>
  <x:si>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</x:si>
  <x:si>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</x:si>
  <x:si>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</x:si>
  <x:si>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</x:si>
  <x:si>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</x:si>
  <x:si>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</x:si>
  <x:si>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</x:si>
  <x:si>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</x:si>
  <x:si>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</x:si>
  <x:si>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</x:si>
  <x:si>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</x:si>
  <x:si>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</x:si>
  <x:si>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</x:si>
  <x:si>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</x:si>
  <x:si>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</x:si>
  <x:si>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</x:si>
  <x:si>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</x:si>
  <x:si>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</x:si>
  <x:si>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</x:si>
  <x:si>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</x:si>
  <x:si>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</x:si>
  <x:si>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</x:si>
  <x:si>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</x:si>
  <x:si>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</x:si>
  <x:si>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</x:si>
  <x:si>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</x:si>
  <x:si>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</x:si>
  <x:si>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</x:si>
  <x:si>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</x:si>
  <x:si>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</x:si>
  <x:si>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Spawn #10</x:t>
  </x:si>
  <x:si>
    <x:t xml:space="preserve">1993-05-11</x:t>
  </x:si>
  <x:si>
    <x:t xml:space="preserve">https://leagueofcomicgeeks.com/comic/9385034/spawn-10</x:t>
  </x:si>
  <x:si>
    <x:t xml:space="preserve">Excluded – original</x:t>
  </x:si>
  <x:si>
    <x:t xml:space="preserve">Spawn #10 (Battleaxe Press)</x:t>
  </x:si>
  <x:si>
    <x:t xml:space="preserve">1995-11-01</x:t>
  </x:si>
  <x:si>
    <x:t xml:space="preserve">https://leagueofcomicgeeks.com/comic/8885318/spawn-10</x:t>
  </x:si>
  <x:si>
    <x:t xml:space="preserve">Excluded – foreign edition</x:t>
  </x:si>
  <x:si>
    <x:t xml:space="preserve">Uncanny Valley #1 Boom! Studios Webstore Tony Fleecs Spawn 10 Homage Variant</x:t>
  </x:si>
  <x:si>
    <x:t xml:space="preserve">2024-04-10</x:t>
  </x:si>
  <x:si>
    <x:t xml:space="preserve">https://leagueofcomicgeeks.com/comic/4114605/uncanny-valley-1?variant=8193497</x:t>
  </x:si>
  <x:si>
    <x:t xml:space="preserve">CL-SPAWN10-0001</x:t>
  </x:si>
  <x:si>
    <x:t xml:space="preserve">2nd Shift: Doorways #1 Cover B Scott Lost Spawn Homage Variant</x:t>
  </x:si>
  <x:si>
    <x:t xml:space="preserve">2024-08-28</x:t>
  </x:si>
  <x:si>
    <x:t xml:space="preserve">https://leagueofcomicgeeks.com/comic/9823549/2nd-shift-doorways-1?variant=8362211</x:t>
  </x:si>
  <x:si>
    <x:t xml:space="preserve">CL-SPAWN10-0002</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</x:si>
  <x:si>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</x:si>
  <x:si>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</x:si>
  <x:si>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</x:si>
  <x:si>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</x:si>
  <x:si>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</x:si>
  <x:si>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</x:si>
  <x:si>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</x:si>
  <x:si>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</x:si>
  <x:si>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55860 (4 items)</x:t>
  </x:si>
  <x:si>
    <x:t xml:space="preserve">Source</x:t>
  </x:si>
  <x:si>
    <x:t xml:space="preserve">User-supplied PDF print (Oct 13, 2026).</x:t>
  </x:si>
  <x:si>
    <x:t xml:space="preserve">https://leagueofcomicgeeks.com/profile/galko/lists/55860/cover-homage-spawn-10</x:t>
  </x:si>
  <x:si>
    <x:t xml:space="preserve">Spawn #10 (1993)</x:t>
  </x:si>
  <x:si>
    <x:t xml:space="preserve">Excluded</x:t>
  </x:si>
  <x:si>
    <x:t xml:space="preserve">Original issue.</x:t>
  </x:si>
  <x:si>
    <x:t xml:space="preserve">Spawn #10 (Battleaxe Press, 1995)</x:t>
  </x:si>
  <x:si>
    <x:t xml:space="preserve">Foreign (Swedish) edition reprinting the original cover.</x:t>
  </x:si>
  <x:si>
    <x:t xml:space="preserve">Spawn No. 10 Remastered &amp; Expanded (2020–24, 33 covers)</x:t>
  </x:si>
  <x:si>
    <x:t xml:space="preserve">Added (Needs Review)</x:t>
  </x:si>
  <x:si>
    <x:t xml:space="preserve">Remaster with new covers; homage covers not individually identified.</x:t>
  </x:si>
  <x:si>
    <x:t xml:space="preserve">https://spawnworld.com/books/miscellanea/specials/cerebus/spawnten_v34.htm</x:t>
  </x:si>
  <x:si>
    <x:t xml:space="preserve">Go cover-by-cover on SpawnWorld.</x:t>
  </x:si>
  <x:si>
    <x:t xml:space="preserve">Upcoming-homage sweep (Oct 20, 2026)</x:t>
  </x:si>
  <x:si>
    <x:t xml:space="preserve">Searched</x:t>
  </x:si>
  <x:si>
    <x:t xml:space="preserve">Checked retailer pre-orders, publisher solicits and NYCC 2026 exclusives.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</x:si>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</x:sst>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7">
    <x:fill>
      <x:patternFill patternType="none"/>
    </x:fill>
    <x:fill>
      <x:patternFill patternType="gray125"/>
    </x:fill>
    <x:fill>
      <x:patternFill patternType="solid">
        <x:fgColor rgb="FF1F2A44"/>
      </x:patternFill>
    </x:fill>
    <x:fill>
      <x:patternFill patternType="solid">
        <x:fgColor rgb="FFE2F0D9"/>
      </x:patternFill>
    </x:fill>
    <x:fill>
      <x:patternFill patternType="solid">
        <x:fgColor rgb="FFFFF2CC"/>
      </x:patternFill>
    </x:fill>
    <x:fill>
      <x:patternFill patternType="solid">
        <x:fgColor rgb="FFF8D7DA"/>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8">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4" fontId="11" fillId="5" borderId="1" xfId="0" applyFont="1" applyBorder="1" applyAlignment="1" applyProtection="0">
      <x:alignment horizontal="general" vertical="top" wrapText="1" shrinkToFit="0"/>
      <x:protection locked="1" hidden="0"/>
    </x:xf>
    <x:xf numFmtId="164" fontId="11" fillId="6"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1" fillId="4" borderId="1" xfId="0" applyNumberFormat="1" applyFont="1" applyFill="1" applyBorder="1" applyAlignment="1">
      <x:alignment horizontal="general" vertical="top" wrapText="1"/>
    </x:xf>
    <x:xf numFmtId="164" fontId="1" fillId="5"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xf numFmtId="164" fontId="1" fillId="0" borderId="1" xfId="0" applyFont="1" applyBorder="1"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7">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F8D7DA"/>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8D7DA"/>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fa91ac92cfc24a86" /><Relationship Type="http://schemas.openxmlformats.org/officeDocument/2006/relationships/theme" Target="/xl/theme/theme1.xml" Id="Rf777cc3f5d9b4b92" /><Relationship Type="http://schemas.openxmlformats.org/officeDocument/2006/relationships/sharedStrings" Target="/xl/sharedStrings.xml" Id="R41edf5014e3a4ee7" /><Relationship Type="http://schemas.openxmlformats.org/officeDocument/2006/relationships/worksheet" Target="/xl/worksheets/sheet1.xml" Id="R9eb099f3918e4477" /><Relationship Type="http://schemas.openxmlformats.org/officeDocument/2006/relationships/worksheet" Target="/xl/worksheets/sheet2.xml" Id="R7572b7d75e054604" /><Relationship Type="http://schemas.openxmlformats.org/officeDocument/2006/relationships/worksheet" Target="/xl/worksheets/sheet3.xml" Id="R58dd8f4514174300" /><Relationship Type="http://schemas.openxmlformats.org/officeDocument/2006/relationships/worksheet" Target="/xl/worksheets/sheet4.xml" Id="R094b5bee72d44eeb" /><Relationship Type="http://schemas.openxmlformats.org/officeDocument/2006/relationships/worksheet" Target="/xl/worksheets/sheet5.xml" Id="Ra46b2fdee5ce48fd"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leagueofcomicgeeks.com/comic/4114605/uncanny-valley-1?variant=8193497" TargetMode="External" Id="R907895800cd24c1e" /><ns0:Relationship Type="http://schemas.openxmlformats.org/officeDocument/2006/relationships/hyperlink" Target="https://bleedingcool.com/comics/tony-fleecs-homages-todd-macfarlanes-spawn-10-cover/" TargetMode="External" Id="R578a17ebaa734413" /><ns0:Relationship Type="http://schemas.openxmlformats.org/officeDocument/2006/relationships/hyperlink" Target="https://s3.amazonaws.com/comicgeeks/comics/covers/large-8193497.jpg" TargetMode="External" Id="R3acf5ad9e5874133" /><ns0:Relationship Type="http://schemas.openxmlformats.org/officeDocument/2006/relationships/hyperlink" Target="https://leagueofcomicgeeks.com/comic/9823549/2nd-shift-doorways-1?variant=8362211" TargetMode="External" Id="R19b50240fd964daf" /><ns0:Relationship Type="http://schemas.openxmlformats.org/officeDocument/2006/relationships/hyperlink" Target="https://www.kickstarter.com/projects/accidentalaliens/2nd-shift-doorways" TargetMode="External" Id="Rf75d7035534d4394" /><ns0:Relationship Type="http://schemas.openxmlformats.org/officeDocument/2006/relationships/hyperlink" Target="https://s3.amazonaws.com/comicgeeks/comics/covers/large-8362211.jpg" TargetMode="External" Id="R6d9cbf9e07af4d55" /><ns0:Relationship Type="http://schemas.openxmlformats.org/officeDocument/2006/relationships/hyperlink" Target="https://spawnworld.com/books/miscellanea/specials/cerebus/spawnten_v34.htm" TargetMode="External" Id="Rc58070b16aa2456b" /><ns0:Relationship Type="http://schemas.openxmlformats.org/officeDocument/2006/relationships/hyperlink" Target="https://www.keycollectorcomics.com/issue/spawn-ten-remastered-1-10-11,631106/" TargetMode="External" Id="Rdf31a0a6ef034bf6"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9385034/spawn-10" TargetMode="External" Id="R708888d74e5f4bf1" /><Relationship Type="http://schemas.openxmlformats.org/officeDocument/2006/relationships/hyperlink" Target="https://leagueofcomicgeeks.com/comic/8885318/spawn-10" TargetMode="External" Id="R072cd2d16daf4e69" /><Relationship Type="http://schemas.openxmlformats.org/officeDocument/2006/relationships/hyperlink" Target="https://leagueofcomicgeeks.com/comic/4114605/uncanny-valley-1?variant=8193497" TargetMode="External" Id="R5d644bc1e58c4b15" /><Relationship Type="http://schemas.openxmlformats.org/officeDocument/2006/relationships/hyperlink" Target="https://leagueofcomicgeeks.com/comic/9823549/2nd-shift-doorways-1?variant=8362211" TargetMode="External" Id="Ra1ce52977fe54a2a"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55860/cover-homage-spawn-10" TargetMode="External" Id="R44ba79d4d37f495e" /><Relationship Type="http://schemas.openxmlformats.org/officeDocument/2006/relationships/hyperlink" Target="https://leagueofcomicgeeks.com/comic/9385034/spawn-10" TargetMode="External" Id="Rdb45f20dd32f4e41" /><Relationship Type="http://schemas.openxmlformats.org/officeDocument/2006/relationships/hyperlink" Target="https://leagueofcomicgeeks.com/comic/8885318/spawn-10" TargetMode="External" Id="R9ae44f0b41cb4044" /><Relationship Type="http://schemas.openxmlformats.org/officeDocument/2006/relationships/hyperlink" Target="https://spawnworld.com/books/miscellanea/specials/cerebus/spawnten_v34.htm" TargetMode="External" Id="R93b1e2af587a4084"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30" t="s">
        <v>0</v>
      </c>
      <c r="B1" s="31"/>
    </row>
    <row r="2" ht="58" hidden="0" customHeight="1">
      <c r="A2" s="32" t="str">
        <v>Original: Spawn #10, May 1993. Cover by Todd McFarlane (pencils and inks); Olyoptics (colors).</v>
      </c>
      <c r="B2" s="31"/>
    </row>
    <row r="3" ht="58" hidden="0" customHeight="1">
      <c r="A3" s="33" t="str">
        <v>Reviewed October 22, 2026. 2 distinct homage artworks. Grouped editions and references remain in Catalog.</v>
      </c>
      <c r="B3" s="31"/>
    </row>
    <row r="4" ht="15" hidden="0">
      <c r="A4" s="4" t="s">
        <v>1</v>
      </c>
      <c r="B4" s="4" t="s">
        <v>2</v>
      </c>
    </row>
    <row r="5" ht="15" hidden="0">
      <c r="A5" s="5" t="s">
        <v>3</v>
      </c>
      <c r="B5" s="6" t="n">
        <f aca="0">COUNTA(Catalog!$A$2:$A$200)</f>
        <v>3</v>
      </c>
    </row>
    <row r="6" ht="15" hidden="0">
      <c r="A6" s="5" t="s">
        <v>4</v>
      </c>
      <c r="B6" s="6" t="n">
        <f aca="0">COUNTIF(Catalog!$Y$2:$Y$200,"Verified")</f>
        <v>1</v>
      </c>
    </row>
    <row r="7" ht="15" hidden="0">
      <c r="A7" s="5" t="s">
        <v>5</v>
      </c>
      <c r="B7" s="6" t="n">
        <f aca="0">COUNTIF(Catalog!$Y$2:$Y$200,"Partial")</f>
        <v>2</v>
      </c>
    </row>
    <row r="8" ht="15" hidden="0">
      <c r="A8" s="5" t="s">
        <v>6</v>
      </c>
      <c r="B8" s="6" t="n">
        <f aca="0">COUNTIF(Catalog!$Y$2:$Y$200,"Needs Review")</f>
        <v>0</v>
      </c>
    </row>
    <row r="9" ht="15" hidden="0">
      <c r="A9" s="5" t="s">
        <v>7</v>
      </c>
      <c r="B9" s="6" t="n">
        <f aca="0">COUNTIF(Catalog!$S$2:$S$200,"Show")</f>
        <v>2</v>
      </c>
    </row>
    <row r="10" ht="15" hidden="0">
      <c r="A10" s="5" t="s">
        <v>8</v>
      </c>
      <c r="B10" s="6" t="n">
        <f aca="0">COUNTIF(Catalog!$S$2:$S$200,"Hide")</f>
        <v>1</v>
      </c>
    </row>
    <row r="11" ht="15" hidden="0">
      <c r="A11" s="5" t="s">
        <v>9</v>
      </c>
      <c r="B11" s="6" t="n">
        <f aca="0">COUNTIF(Catalog!$AE$2:$AE$200,"Published")</f>
        <v>3</v>
      </c>
    </row>
    <row r="12" ht="15" hidden="0">
      <c r="A12" s="5" t="s">
        <v>10</v>
      </c>
      <c r="B12" s="6" t="n">
        <f aca="0">COUNTIF(Catalog!$AE$2:$AE$200,"Solicited/Upcoming")+COUNTIF(Catalog!$AE$2:$AE$200,"Release unconfirmed")</f>
        <v>0</v>
      </c>
    </row>
    <row r="13" ht="15" hidden="0">
      <c r="A13" s="5" t="s">
        <v>11</v>
      </c>
      <c r="B13" s="6" t="n">
        <f aca="0">0</f>
        <v>0</v>
      </c>
    </row>
    <row r="14" ht="15" hidden="0">
      <c r="A14" s="5" t="s">
        <v>12</v>
      </c>
      <c r="B14" s="6" t="n">
        <f aca="0">COUNTIF(Catalog!$I$2:$I$200,"Parody / homage")</f>
        <v>2</v>
      </c>
    </row>
    <row r="15" ht="15" hidden="0">
      <c r="A15" s="5" t="s">
        <v>13</v>
      </c>
      <c r="B15" s="6" t="n">
        <f aca="0">COUNTA(Catalog!$K$2:$K$200)-COUNTIF(Catalog!$K$2:$K$200,"Not documented")-COUNTIF(Catalog!$K$2:$K$200,"Not applicable")</f>
        <v>2</v>
      </c>
    </row>
    <row r="16" ht="15" hidden="0">
      <c r="A16" s="5" t="s">
        <v>14</v>
      </c>
      <c r="B16" s="6" t="n">
        <f aca="0">COUNTIF(Catalog!$AF$2:$AF$200,"Deep search 2026-10-19")</f>
        <v>3</v>
      </c>
    </row>
    <row r="17" ht="15" hidden="0">
      <c r="A17" s="5" t="s">
        <v>15</v>
      </c>
      <c r="B17" s="7" t="n">
        <f aca="0">IF(B5=0,0,B6/B5)</f>
        <v>0.3333333333333333</v>
      </c>
    </row>
    <row r="19" ht="15" hidden="0" customHeight="1">
      <c r="A19" s="34" t="str">
        <v>Records by publisher</v>
      </c>
      <c r="B19" s="27"/>
    </row>
    <row r="20" ht="15" hidden="0" customHeight="1">
      <c r="A20" s="35" t="str">
        <v>Aardvark-Vanaheim / The Waverly Press</v>
      </c>
      <c r="B20" s="35" t="n">
        <f aca="0">COUNTIF(Catalog!$E$2:$E$200,A20)</f>
        <v>1</v>
      </c>
    </row>
    <row r="21" ht="15" hidden="0" customHeight="1">
      <c r="A21" s="35" t="str">
        <v>Accidental Aliens</v>
      </c>
      <c r="B21" s="35" t="n">
        <f aca="0">COUNTIF(Catalog!$E$2:$E$200,A21)</f>
        <v>1</v>
      </c>
    </row>
    <row r="22" ht="15" hidden="0" customHeight="1">
      <c r="A22" s="35" t="str">
        <v>BOOM! Studios</v>
      </c>
      <c r="B22" s="35" t="n">
        <f aca="0">COUNTIF(Catalog!$E$2:$E$200,A22)</f>
        <v>1</v>
      </c>
    </row>
    <row r="23" ht="15" hidden="0" customHeight="1">
      <c r="A23" s="27"/>
      <c r="B23" s="27"/>
    </row>
    <row r="24" ht="15" hidden="0" customHeight="1">
      <c r="A24" s="34" t="str">
        <v>Records by decade</v>
      </c>
      <c r="B24" s="27"/>
    </row>
    <row r="25" ht="15" hidden="0" customHeight="1">
      <c r="A25" s="35" t="str">
        <v>2020s</v>
      </c>
      <c r="B25" s="35" t="n">
        <f aca="0">COUNTIFS(Catalog!$D$2:$D$200,"&gt;=2020",Catalog!$D$2:$D$200,"&lt;=2029")</f>
        <v>3</v>
      </c>
    </row>
    <row r="26" ht="15" hidden="0" customHeight="1">
      <c r="A26" s="35"/>
      <c r="B26" s="35">
        <f aca="0"/>
      </c>
    </row>
    <row r="27" ht="15" hidden="0">
      <c r="A27" s="9"/>
      <c r="B27" s="9">
        <f aca="0"/>
      </c>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 min="3" max="3" width="14"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54" hidden="0" customHeight="1">
      <c r="A2" s="21" t="str">
        <v>CL-SPAWN10-0001</v>
      </c>
      <c r="B2" s="21" t="str">
        <v>Uncanny Valley</v>
      </c>
      <c r="C2" s="21" t="str">
        <v>#1</v>
      </c>
      <c r="D2" s="19" t="n">
        <v>2024</v>
      </c>
      <c r="E2" s="21" t="str">
        <v>BOOM! Studios</v>
      </c>
      <c r="F2" s="21" t="str">
        <v>Tony Fleecs</v>
      </c>
      <c r="G2" s="21" t="str">
        <v>Boom! Studios Webstore Tony Fleecs Spawn 10 Homage Variant</v>
      </c>
      <c r="H2" s="21" t="str">
        <v>Spawn #10</v>
      </c>
      <c r="I2" s="21" t="str">
        <v>Parody / homage</v>
      </c>
      <c r="J2" s="21" t="str">
        <v>Oliver</v>
      </c>
      <c r="K2" s="21" t="str">
        <v>BOOM! Direct Reserve</v>
      </c>
      <c r="L2" s="21" t="str">
        <v>Not applicable</v>
      </c>
      <c r="M2" s="21" t="str">
        <v>500 copies (reported by launch announcement)</v>
      </c>
      <c r="N2" s="21" t="str">
        <v>Variant cover</v>
      </c>
      <c r="O2" s="21" t="str">
        <v>US / English</v>
      </c>
      <c r="P2" s="20" t="n">
        <v>45392</v>
      </c>
      <c r="Q2" s="21" t="str">
        <v>Not Owned</v>
      </c>
      <c r="R2" s="21" t="str">
        <v>Not supplied</v>
      </c>
      <c r="S2" s="21" t="str">
        <v>Show</v>
      </c>
      <c r="T2" s="21" t="str">
        <v>uncanny-valley-1-2024-boom-studios-webstore-tony-fleecs-spawn-spawn-10-homage</v>
      </c>
      <c r="U2" s="21" t="str">
        <v>Uncanny Valley #1 — Boom! Studios Webstore Tony Fleecs Spawn 10 Homage Variant</v>
      </c>
      <c r="V2" s="21" t="str">
        <v>Uncanny Valley #1 (BOOM! Studios, 2024) restages Spawn #10 (1993, Todd Mc Farlane; Cerebus guest appearance), starring Uncanny Valley cast.</v>
      </c>
      <c r="W2" s="21" t="str">
        <v>Listed on galko's list. Variant name names the target ('Spawn 10 Homage').</v>
      </c>
      <c r="X2" s="21" t="str">
        <v>Exact Tony Fleecs webstore variant: April 10 2024 general issue release; exclusive availability may differ. 500-copy print run reported in March 16 launch coverage. Oliver takes Cerebus’s foreground role, with larger cartoon family figure behind. No claim that Spawn or Cerebus actually appears. Best exact edition source located is native 600×934; no artificial enlargement. Some depicted identities remain unresolved.</v>
      </c>
      <c r="Y2" s="22" t="str">
        <v>Verified</v>
      </c>
      <c r="Z2" s="23" t="str">
        <v>https://leagueofcomicgeeks.com/comic/4114605/uncanny-valley-1?variant=8193497</v>
      </c>
      <c r="AA2" s="23" t="str">
        <v>https://bleedingcool.com/comics/tony-fleecs-homages-todd-macfarlanes-spawn-10-cover/</v>
      </c>
      <c r="AB2" s="23" t="str">
        <v>https://s3.amazonaws.com/comicgeeks/comics/covers/large-8193497.jpg</v>
      </c>
      <c r="AC2" s="21" t="str">
        <v>CL-SPAWN10-0001.jpg</v>
      </c>
      <c r="AD2" s="21" t="str">
        <v>Not independently verified</v>
      </c>
      <c r="AE2" s="21" t="str">
        <v>Published</v>
      </c>
      <c r="AF2" s="21" t="str">
        <v>Deep search 2026-10-19</v>
      </c>
    </row>
    <row r="3" ht="54" hidden="0" customHeight="1">
      <c r="A3" s="21" t="str">
        <v>CL-SPAWN10-0002</v>
      </c>
      <c r="B3" s="21" t="str">
        <v>2nd Shift: Doorways</v>
      </c>
      <c r="C3" s="21" t="str">
        <v>#1</v>
      </c>
      <c r="D3" s="19" t="n">
        <v>2024</v>
      </c>
      <c r="E3" s="21" t="str">
        <v>Accidental Aliens</v>
      </c>
      <c r="F3" s="21" t="str">
        <v>Scott Lost</v>
      </c>
      <c r="G3" s="21" t="str">
        <v>Cover B Scott Lost Spawn Homage Variant</v>
      </c>
      <c r="H3" s="21" t="str">
        <v>Spawn #10</v>
      </c>
      <c r="I3" s="21" t="str">
        <v>Parody / homage</v>
      </c>
      <c r="J3" s="21" t="str">
        <v>Mickey Mouse</v>
      </c>
      <c r="K3" s="21" t="str">
        <v>Not documented</v>
      </c>
      <c r="L3" s="21" t="str">
        <v>Not applicable</v>
      </c>
      <c r="M3" s="21" t="str">
        <v>Not publicly confirmed</v>
      </c>
      <c r="N3" s="21" t="str">
        <v>Variant cover</v>
      </c>
      <c r="O3" s="21" t="str">
        <v>US / English</v>
      </c>
      <c r="P3" s="20" t="str">
        <v>2024</v>
      </c>
      <c r="Q3" s="21" t="str">
        <v>Not Owned</v>
      </c>
      <c r="R3" s="21" t="str">
        <v>Not supplied</v>
      </c>
      <c r="S3" s="21" t="str">
        <v>Show</v>
      </c>
      <c r="T3" s="21" t="str">
        <v>2nd-shift-doorways-1-2024-cover-b-scott-lost-spawn-homage-variant-spawn-10-homage</v>
      </c>
      <c r="U3" s="21" t="str">
        <v>2nd Shift: Doorways #1 — Cover B Scott Lost Spawn Homage Variant</v>
      </c>
      <c r="V3" s="21" t="str">
        <v>2 nd Shift: Doorways #1 (Independent (LCG: Other), 2024) restages Spawn #10 (1993, Todd Mc Farlane; Cerebus guest appearance), starring Steamboat Willie–style Mickey.</v>
      </c>
      <c r="W3" s="21" t="str">
        <v>Listed on galko's League of Comic Geeks list 'Cover Homage: Spawn #10'.</v>
      </c>
      <c r="X3" s="21" t="str">
        <v>Scott Lost creator Kickstarter ran March 4–April 1 2024; source list supplies August 28 fulfillment/release date, not independently confirmed. Exact variant visibly uses public-domain Steamboat Willie Mickey Mouse in the Cerebus position. Blue-clad background hero remains unidentified. Best exact edition source located is native 600×927; no artificial enlargement. Some depicted identities remain unresolved.</v>
      </c>
      <c r="Y3" s="24" t="str">
        <v>Partial</v>
      </c>
      <c r="Z3" s="23" t="str">
        <v>https://leagueofcomicgeeks.com/comic/9823549/2nd-shift-doorways-1?variant=8362211</v>
      </c>
      <c r="AA3" s="23" t="str">
        <v>https://www.kickstarter.com/projects/accidentalaliens/2nd-shift-doorways</v>
      </c>
      <c r="AB3" s="23" t="str">
        <v>https://s3.amazonaws.com/comicgeeks/comics/covers/large-8362211.jpg</v>
      </c>
      <c r="AC3" s="21" t="str">
        <v>CL-SPAWN10-0002.jpg</v>
      </c>
      <c r="AD3" s="21" t="str">
        <v>Not independently verified</v>
      </c>
      <c r="AE3" s="21" t="str">
        <v>Published</v>
      </c>
      <c r="AF3" s="21" t="str">
        <v>Deep search 2026-10-19</v>
      </c>
    </row>
    <row r="4" ht="78" hidden="0" customHeight="1">
      <c r="A4" s="21" t="str">
        <v>CL-SPAWN10-0003</v>
      </c>
      <c r="B4" s="21" t="str">
        <v>Spawn No. 10: Remastered and Expanded</v>
      </c>
      <c r="C4" s="21" t="str">
        <v>#10</v>
      </c>
      <c r="D4" s="19" t="n">
        <v>2020</v>
      </c>
      <c r="E4" s="21" t="str">
        <v>Aardvark-Vanaheim / The Waverly Press</v>
      </c>
      <c r="F4" s="21" t="str">
        <v>Dave Sim; individual edition credits vary (Jim Lawson / Brookes Morris among later variants)</v>
      </c>
      <c r="G4" s="21" t="str">
        <v>33 covers incl. new Dave Sim covers and 2024 lenticular covers (Lawson ltd 70, Morris ltd 80)</v>
      </c>
      <c r="H4" s="21" t="str">
        <v>Spawn #10</v>
      </c>
      <c r="I4" s="21" t="str">
        <v>Reference / edition family</v>
      </c>
      <c r="J4" s="21" t="str">
        <v>Named figures remain unconfirmed</v>
      </c>
      <c r="K4" s="21" t="str">
        <v>The Waverly Press (lenticulars)</v>
      </c>
      <c r="L4" s="21" t="str">
        <v>Not applicable</v>
      </c>
      <c r="M4" s="21" t="str">
        <v>Lenticulars ltd 70–80</v>
      </c>
      <c r="N4" s="21" t="str">
        <v>B&amp;W remaster; multiple covers; lenticular</v>
      </c>
      <c r="O4" s="21" t="str">
        <v>US / English</v>
      </c>
      <c r="P4" s="20" t="str">
        <v>2020-12 (original campaign); 2024-04 (later Lawson lenticular assembly)</v>
      </c>
      <c r="Q4" s="21" t="str">
        <v>Not Owned</v>
      </c>
      <c r="R4" s="21" t="str">
        <v>Not supplied</v>
      </c>
      <c r="S4" s="21" t="str">
        <v>Hide</v>
      </c>
      <c r="T4" s="21" t="str">
        <v>spawn-no-10-remastered-and-expanded-10-2020-33-covers-incl-new-dave-sim-covers-and-spawn-10-homage</v>
      </c>
      <c r="U4" s="21" t="str">
        <v>Spawn No. 10: Remastered and Expanded #10 — 33 covers incl. new Dave Sim covers and 2024 lenticular covers (Lawson ltd 70, Morris ltd 80)</v>
      </c>
      <c r="V4" s="21" t="str">
        <v>Spawn No. 10: Remastered and Expanded #10 (Aardvark-Vanaheim / The Waverly Press, 2020) restages Spawn #10 (1993, Todd Mc Farlane; Cerebus guest appearance), starring Cerebus and Spawn.</v>
      </c>
      <c r="W4" s="21" t="str">
        <v>Not on galko's list. B&amp;W remaster with Sim-redrawn Cerebus and three new Sim covers (Key Collector, Spawn World).</v>
      </c>
      <c r="X4" s="21" t="str">
        <v>Preserved supplied omnibus research row as reference, not one gallery artwork: 33 cover designs/treatments cannot accurately be represented by a single cover. Some remaster covers are EC parodies rather than Spawn #10 cover homages. Lawson lenticular source explicitly says published December 2020, assembled April 2024. No invented unified print run or date. Exact qualifying artwork editions need individual item-level records before counting. Reference or grouped edition; excluded from distinct-artwork gallery. Some depicted identities remain unresolved.</v>
      </c>
      <c r="Y4" s="25" t="str">
        <v>Partial</v>
      </c>
      <c r="Z4" s="23" t="str">
        <v>https://spawnworld.com/books/miscellanea/specials/cerebus/spawnten_v34.htm</v>
      </c>
      <c r="AA4" s="23" t="str">
        <v>https://www.keycollectorcomics.com/issue/spawn-ten-remastered-1-10-11,631106/</v>
      </c>
      <c r="AB4" s="21" t="str">
        <v>Not applicable — multi-edition research reference</v>
      </c>
      <c r="AC4" s="21" t="str">
        <v>CL-SPAWN10-0003.jpg</v>
      </c>
      <c r="AD4" s="21" t="str">
        <v>Not independently verified</v>
      </c>
      <c r="AE4" s="21" t="str">
        <v>Published</v>
      </c>
      <c r="AF4" s="21" t="str">
        <v>Deep search 2026-10-19</v>
      </c>
    </row>
  </sheetData>
  <autoFilter ref="A1:AF4"/>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907895800cd24c1e"/>
    <hyperlink ref="AA2" r:id="R578a17ebaa734413"/>
    <hyperlink ref="AB2" r:id="R3acf5ad9e5874133"/>
    <hyperlink ref="Z3" r:id="R19b50240fd964daf"/>
    <hyperlink ref="AA3" r:id="Rf75d7035534d4394"/>
    <hyperlink ref="AB3" r:id="R6d9cbf9e07af4d55"/>
    <hyperlink ref="Z4" r:id="Rc58070b16aa2456b"/>
    <hyperlink ref="AA4" r:id="Rdf31a0a6ef034bf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6" t="s">
        <v>56</v>
      </c>
    </row>
    <row r="3" ht="15" hidden="0">
      <c r="A3" s="11" t="n">
        <v>2</v>
      </c>
      <c r="B3" s="11" t="s">
        <v>57</v>
      </c>
      <c r="C3" s="11" t="s">
        <v>58</v>
      </c>
      <c r="D3" s="13" t="s">
        <v>59</v>
      </c>
      <c r="E3" s="16" t="s">
        <v>60</v>
      </c>
    </row>
    <row r="4" ht="23.850000381469727" hidden="0">
      <c r="A4" s="11" t="n">
        <v>3</v>
      </c>
      <c r="B4" s="11" t="s">
        <v>61</v>
      </c>
      <c r="C4" s="11" t="s">
        <v>62</v>
      </c>
      <c r="D4" s="13" t="s">
        <v>63</v>
      </c>
      <c r="E4" s="11" t="s">
        <v>64</v>
      </c>
    </row>
    <row r="5" ht="15" hidden="0">
      <c r="A5" s="11" t="n">
        <v>4</v>
      </c>
      <c r="B5" s="11" t="s">
        <v>65</v>
      </c>
      <c r="C5" s="11" t="s">
        <v>66</v>
      </c>
      <c r="D5" s="13" t="s">
        <v>67</v>
      </c>
      <c r="E5" s="11" t="s">
        <v>68</v>
      </c>
    </row>
    <row r="6" ht="15" hidden="0">
      <c r="B6" s="6" t="s">
        <v>69</v>
      </c>
      <c r="C6" s="17" t="n">
        <f aca="0">COUNTA(B2:B5)</f>
        <v>4</v>
      </c>
    </row>
    <row r="7" ht="15" hidden="0">
      <c r="B7" s="6" t="s">
        <v>70</v>
      </c>
      <c r="C7" s="17" t="n">
        <f aca="0">COUNTIF(E2:E5,"CL-*")+COUNTIF(E2:E5,"Consolidated*")</f>
        <v>0</v>
      </c>
    </row>
    <row r="8" ht="15" hidden="0">
      <c r="B8" s="6" t="s">
        <v>71</v>
      </c>
      <c r="C8" s="17" t="n">
        <f aca="0">COUNTIF(E2:E5,"Excluded*")</f>
        <v>0</v>
      </c>
    </row>
  </sheetData>
  <hyperlinks>
    <hyperlink ref="D2" r:id="R708888d74e5f4bf1"/>
    <hyperlink ref="D3" r:id="R072cd2d16daf4e69"/>
    <hyperlink ref="D4" r:id="R5d644bc1e58c4b15"/>
    <hyperlink ref="D5" r:id="Ra1ce52977fe54a2a"/>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72</v>
      </c>
      <c r="B1" s="4" t="s">
        <v>73</v>
      </c>
      <c r="C1" s="4" t="s">
        <v>74</v>
      </c>
      <c r="D1" s="4" t="s">
        <v>75</v>
      </c>
      <c r="E1" s="4" t="s">
        <v>76</v>
      </c>
    </row>
    <row r="2" ht="15" hidden="0">
      <c r="A2" s="11" t="s">
        <v>77</v>
      </c>
      <c r="B2" s="11" t="s">
        <v>78</v>
      </c>
      <c r="C2" s="11" t="s">
        <v>79</v>
      </c>
      <c r="D2" s="13" t="s">
        <v>80</v>
      </c>
      <c r="E2" s="11"/>
    </row>
    <row r="3" ht="15" hidden="0">
      <c r="A3" s="11" t="s">
        <v>81</v>
      </c>
      <c r="B3" s="11" t="s">
        <v>82</v>
      </c>
      <c r="C3" s="11" t="s">
        <v>83</v>
      </c>
      <c r="D3" s="13" t="s">
        <v>55</v>
      </c>
      <c r="E3" s="11"/>
    </row>
    <row r="4" ht="15" hidden="0">
      <c r="A4" s="11" t="s">
        <v>84</v>
      </c>
      <c r="B4" s="11" t="s">
        <v>82</v>
      </c>
      <c r="C4" s="11" t="s">
        <v>85</v>
      </c>
      <c r="D4" s="13" t="s">
        <v>59</v>
      </c>
      <c r="E4" s="11"/>
    </row>
    <row r="5" ht="23.850000381469727" hidden="0">
      <c r="A5" s="11" t="s">
        <v>86</v>
      </c>
      <c r="B5" s="11" t="s">
        <v>87</v>
      </c>
      <c r="C5" s="11" t="s">
        <v>88</v>
      </c>
      <c r="D5" s="13" t="s">
        <v>89</v>
      </c>
      <c r="E5" s="11" t="s">
        <v>90</v>
      </c>
    </row>
    <row r="6" ht="15" hidden="0">
      <c r="A6" s="11" t="s">
        <v>91</v>
      </c>
      <c r="B6" s="11" t="s">
        <v>92</v>
      </c>
      <c r="C6" s="11" t="s">
        <v>93</v>
      </c>
      <c r="D6" s="11"/>
      <c r="E6" s="11"/>
    </row>
    <row r="7" ht="60" hidden="0" customHeight="1">
      <c r="A7" s="21" t="str">
        <v>CL-SPAWN10-0001</v>
      </c>
      <c r="B7" s="21" t="str">
        <v>Cover artwork</v>
      </c>
      <c r="C7" s="21" t="str">
        <v>Listed on galko's list. Variant name names the target ('Spawn 10 Homage'). Exact Tony Fleecs webstore variant: April 10 2024 general issue release; exclusive availability may differ. 500-copy print run reported in March 16 launch coverage. Oliver takes Cerebus’s foreground role, with larger cartoon family figure behind. No claim that Spawn or Cerebus actually appears.</v>
      </c>
      <c r="D7" s="21" t="str">
        <v>https://leagueofcomicgeeks.com/comic/4114605/uncanny-valley-1?variant=8193497
https://bleedingcool.com/comics/tony-fleecs-homages-todd-macfarlanes-spawn-10-cover/</v>
      </c>
      <c r="E7" s="21" t="str">
        <v>Some character identities remain unresolved.</v>
      </c>
    </row>
    <row r="8" ht="60" hidden="0" customHeight="1">
      <c r="A8" s="21" t="str">
        <v>CL-SPAWN10-0002</v>
      </c>
      <c r="B8" s="21" t="str">
        <v>Cover artwork</v>
      </c>
      <c r="C8" s="21" t="str">
        <v>Listed on galko's League of Comic Geeks list 'Cover Homage: Spawn #10'. Scott Lost creator Kickstarter ran March 4–April 1 2024; source list supplies August 28 fulfillment/release date, not independently confirmed. Exact variant visibly uses public-domain Steamboat Willie Mickey Mouse in the Cerebus position. Blue-clad background hero remains unidentified.</v>
      </c>
      <c r="D8" s="21" t="str">
        <v>https://leagueofcomicgeeks.com/comic/9823549/2nd-shift-doorways-1?variant=8362211
https://www.kickstarter.com/projects/accidentalaliens/2nd-shift-doorways</v>
      </c>
      <c r="E8" s="21" t="str">
        <v>Some character identities remain unresolved.</v>
      </c>
    </row>
    <row r="9" ht="84" hidden="0" customHeight="1">
      <c r="A9" s="21" t="str">
        <v>CL-SPAWN10-0003</v>
      </c>
      <c r="B9" s="21" t="str">
        <v>Reference / grouped edition</v>
      </c>
      <c r="C9" s="21" t="str">
        <v>Not on galko's list. B&amp;W remaster with Sim-redrawn Cerebus and three new Sim covers (Key Collector, Spawn World). Preserved supplied omnibus research row as reference, not one gallery artwork: 33 cover designs/treatments cannot accurately be represented by a single cover. Some remaster covers are EC parodies rather than Spawn #10 cover homages. Lawson lenticular source explicitly says published December 2020, assembled April 2024. No invented unified print run or date. Exact qualifying artwork editions need individual item-level records before counting.</v>
      </c>
      <c r="D9" s="21" t="str">
        <v>https://spawnworld.com/books/miscellanea/specials/cerebus/spawnten_v34.htm
https://www.keycollectorcomics.com/issue/spawn-ten-remastered-1-10-11,631106/</v>
      </c>
      <c r="E9" s="21" t="str">
        <v>Some character identities remain unresolved.</v>
      </c>
    </row>
    <row r="10" ht="24" hidden="0" customHeight="1">
      <c r="A10" s="21" t="str">
        <v>Spawn No.10 Remastered and Expanded 33-cover family</v>
      </c>
      <c r="B10" s="21" t="str">
        <v>Not added</v>
      </c>
      <c r="C10" s="21" t="str">
        <v>Retained source row as research reference; includes EC parodies and finishes, not 33 unique Spawn #10 homages.</v>
      </c>
      <c r="D10" s="21" t="str">
        <v>No additional source URL</v>
      </c>
      <c r="E10" s="21" t="str">
        <v>Not counted without additional evidence.</v>
      </c>
    </row>
    <row r="11" ht="36" hidden="0" customHeight="1">
      <c r="A11" s="21" t="str">
        <v>Upcoming review</v>
      </c>
      <c r="B11" s="21" t="str">
        <v>Reviewed 2026-10-22</v>
      </c>
      <c r="C11" s="21" t="str">
        <v>No independently confirmed new exact Spawn #10 homage with a future release after October 22 2026 located in current publisher/creator solicitation and variant searches. This is a research finding, not a guarantee that none exists.</v>
      </c>
      <c r="D11" s="21" t="str">
        <v>See edition-specific sources above</v>
      </c>
      <c r="E11" s="21" t="str">
        <v>Recheck when new solicitations are published.</v>
      </c>
    </row>
  </sheetData>
  <hyperlinks>
    <hyperlink ref="D2" r:id="R44ba79d4d37f495e"/>
    <hyperlink ref="D3" r:id="Rdb45f20dd32f4e41"/>
    <hyperlink ref="D4" r:id="R9ae44f0b41cb4044"/>
    <hyperlink ref="D5" r:id="R93b1e2af587a4084"/>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94</v>
      </c>
      <c r="B1" s="4" t="s">
        <v>95</v>
      </c>
      <c r="C1" s="4" t="s">
        <v>96</v>
      </c>
    </row>
    <row r="2" ht="15" hidden="0" customHeight="1">
      <c r="A2" s="18" t="s">
        <v>16</v>
      </c>
      <c r="B2" s="36" t="str">
        <v>Stable record ID, retained across research updates.</v>
      </c>
      <c r="C2" s="36" t="str">
        <v>CL-ASM238-0001</v>
      </c>
    </row>
    <row r="3" ht="15" hidden="0" customHeight="1">
      <c r="A3" s="18" t="s">
        <v>17</v>
      </c>
      <c r="B3" s="36" t="str">
        <v>Series or collected-edition title for this cover.</v>
      </c>
      <c r="C3" s="36" t="str">
        <v>The Amazing Spider-Man</v>
      </c>
    </row>
    <row r="4" ht="15" hidden="0" customHeight="1">
      <c r="A4" s="18" t="s">
        <v>18</v>
      </c>
      <c r="B4" s="36" t="str">
        <v>Issue number or collected volume designation.</v>
      </c>
      <c r="C4" s="36" t="str">
        <v>#31</v>
      </c>
    </row>
    <row r="5" ht="15" hidden="0" customHeight="1">
      <c r="A5" s="18" t="s">
        <v>19</v>
      </c>
      <c r="B5" s="36" t="str">
        <v>Publication year; exact date can remain unconfirmed.</v>
      </c>
      <c r="C5" s="36" t="str">
        <v>2019</v>
      </c>
    </row>
    <row r="6" ht="15" hidden="0" customHeight="1">
      <c r="A6" s="18" t="s">
        <v>20</v>
      </c>
      <c r="B6" s="36" t="str">
        <v>Publisher or imprint for the exact edition.</v>
      </c>
      <c r="C6" s="36" t="str">
        <v>Marvel Comics</v>
      </c>
    </row>
    <row r="7" ht="15" hidden="0" customHeight="1">
      <c r="A7" s="18" t="s">
        <v>21</v>
      </c>
      <c r="B7" s="36" t="str">
        <v>Cover-specific credits; interior credits are not substituted.</v>
      </c>
      <c r="C7" s="36" t="str">
        <v>Pencils; inks; colors when confirmed</v>
      </c>
    </row>
    <row r="8" ht="15" hidden="0" customHeight="1">
      <c r="A8" s="18" t="s">
        <v>22</v>
      </c>
      <c r="B8" s="36" t="str">
        <v>Exact cover edition; treatments of one drawing are grouped.</v>
      </c>
      <c r="C8" s="36" t="str">
        <v>Trade dress, virgin or sketch edition</v>
      </c>
    </row>
    <row r="9" ht="15" hidden="0" customHeight="1">
      <c r="A9" s="18" t="s">
        <v>23</v>
      </c>
      <c r="B9" s="36" t="str">
        <v>The original cover whose composition is referenced.</v>
      </c>
      <c r="C9" s="36" t="str">
        <v>The Amazing Spider-Man #238</v>
      </c>
    </row>
    <row r="10" ht="15" hidden="0" customHeight="1">
      <c r="A10" s="18" t="s">
        <v>24</v>
      </c>
      <c r="B10" s="36" t="str">
        <v>Relationship to the original; uncertain targets remain qualified.</v>
      </c>
      <c r="C10" s="36" t="str">
        <v>Direct homage; parody; reference</v>
      </c>
    </row>
    <row r="11" ht="15" hidden="0" customHeight="1">
      <c r="A11" s="18" t="s">
        <v>25</v>
      </c>
      <c r="B11" s="36" t="str">
        <v>Named characters identified on the exact artwork.</v>
      </c>
      <c r="C11" s="36" t="str">
        <v>Arachknight</v>
      </c>
    </row>
    <row r="12" ht="15" hidden="0" customHeight="1">
      <c r="A12" s="18" t="s">
        <v>26</v>
      </c>
      <c r="B12" s="36" t="str">
        <v>Confirmed exclusive retailer, or explicit absence/uncertainty.</v>
      </c>
      <c r="C12" s="36" t="str">
        <v>Retailer name; Not documented</v>
      </c>
    </row>
    <row r="13" ht="15" hidden="0" customHeight="1">
      <c r="A13" s="18" t="s">
        <v>27</v>
      </c>
      <c r="B13" s="36" t="str">
        <v>Confirmed event association, when supported.</v>
      </c>
      <c r="C13" s="36" t="str">
        <v>Event name; Not documented</v>
      </c>
    </row>
    <row r="14" ht="15" hidden="0" customHeight="1">
      <c r="A14" s="18" t="s">
        <v>28</v>
      </c>
      <c r="B14" s="36" t="str">
        <v>Documented edition quantity or incentive ratio.</v>
      </c>
      <c r="C14" s="36" t="str">
        <v>500 copies; 1:25; Not documented</v>
      </c>
    </row>
    <row r="15" ht="15" hidden="0" customHeight="1">
      <c r="A15" s="18" t="s">
        <v>29</v>
      </c>
      <c r="B15" s="36" t="str">
        <v>Physical format and documented cover treatment.</v>
      </c>
      <c r="C15" s="36" t="str">
        <v>Comic; foil; trade paperback</v>
      </c>
    </row>
    <row r="16" ht="15" hidden="0" customHeight="1">
      <c r="A16" s="18" t="s">
        <v>30</v>
      </c>
      <c r="B16" s="36" t="str">
        <v>Market and language for the exact edition.</v>
      </c>
      <c r="C16" s="36" t="str">
        <v>US / English</v>
      </c>
    </row>
    <row r="17" ht="15" hidden="0" customHeight="1">
      <c r="A17" s="18" t="s">
        <v>31</v>
      </c>
      <c r="B17" s="36" t="str">
        <v>Confirmed on-sale date, or explicit date limitation.</v>
      </c>
      <c r="C17" s="36" t="str">
        <v>YYYY-MM-DD; Exact release date unconfirmed</v>
      </c>
    </row>
    <row r="18" ht="15" hidden="0" customHeight="1">
      <c r="A18" s="18" t="s">
        <v>32</v>
      </c>
      <c r="B18" s="36" t="str">
        <v>User-supplied ownership status; new research does not imply ownership.</v>
      </c>
      <c r="C18" s="36" t="str">
        <v>Not Owned; Owned; Wishlist; Unspecified</v>
      </c>
    </row>
    <row r="19" ht="15" hidden="0" customHeight="1">
      <c r="A19" s="18" t="s">
        <v>33</v>
      </c>
      <c r="B19" s="36" t="str">
        <v>User-supplied evidence, preserved when present.</v>
      </c>
      <c r="C19" s="36" t="str">
        <v>Not supplied</v>
      </c>
    </row>
    <row r="20" ht="15" hidden="0" customHeight="1">
      <c r="A20" s="18" t="s">
        <v>34</v>
      </c>
      <c r="B20" s="36" t="str">
        <v>Whether the distinct artwork belongs in the public gallery.</v>
      </c>
      <c r="C20" s="36" t="str">
        <v>Show; Hide for grouped art or references</v>
      </c>
    </row>
    <row r="21" ht="15" hidden="0" customHeight="1">
      <c r="A21" s="18" t="s">
        <v>35</v>
      </c>
      <c r="B21" s="36" t="str">
        <v>Readable identifier for this record; stable Catalog ID owns site links.</v>
      </c>
      <c r="C21" s="36" t="str">
        <v>series-issue-variant</v>
      </c>
    </row>
    <row r="22" ht="15" hidden="0" customHeight="1">
      <c r="A22" s="18" t="s">
        <v>36</v>
      </c>
      <c r="B22" s="36" t="str">
        <v>Readable cover title and edition label.</v>
      </c>
      <c r="C22" s="36" t="str">
        <v>Series #issue — edition</v>
      </c>
    </row>
    <row r="23" ht="15" hidden="0" customHeight="1">
      <c r="A23" s="18" t="s">
        <v>37</v>
      </c>
      <c r="B23" s="36" t="str">
        <v>Concise description of this cover and its relationship.</v>
      </c>
      <c r="C23" s="36" t="str">
        <v>Composition and named figures</v>
      </c>
    </row>
    <row r="24" ht="15" hidden="0" customHeight="1">
      <c r="A24" s="18" t="s">
        <v>38</v>
      </c>
      <c r="B24" s="36" t="str">
        <v>Evidence and qualifications tying the cover to its target.</v>
      </c>
      <c r="C24" s="36" t="str">
        <v>Source-supported relationship or open question</v>
      </c>
    </row>
    <row r="25" ht="15" hidden="0" customHeight="1">
      <c r="A25" s="18" t="s">
        <v>39</v>
      </c>
      <c r="B25" s="36" t="str">
        <v>Edition caveats, disputed dates and remaining gaps.</v>
      </c>
      <c r="C25" s="36" t="str">
        <v>Exact day or print quantity unconfirmed</v>
      </c>
    </row>
    <row r="26" ht="24" hidden="0" customHeight="1">
      <c r="A26" s="18" t="s">
        <v>40</v>
      </c>
      <c r="B26" s="36" t="str">
        <v>Verified requires exact-edition and target support; Partial retains gaps. Creator confirmation is distinguished from visual resemblance.</v>
      </c>
      <c r="C26" s="36" t="str">
        <v>Verified; Partial; Needs Review</v>
      </c>
    </row>
    <row r="27" ht="15" hidden="0" customHeight="1">
      <c r="A27" s="18" t="s">
        <v>41</v>
      </c>
      <c r="B27" s="36" t="str">
        <v>Best edition-specific source used in this review.</v>
      </c>
      <c r="C27" s="36" t="str">
        <v>Publisher, creator, distributor or edition listing URL</v>
      </c>
    </row>
    <row r="28" ht="15" hidden="0" customHeight="1">
      <c r="A28" s="18" t="s">
        <v>42</v>
      </c>
      <c r="B28" s="36" t="str">
        <v>Additional corroborating source when available.</v>
      </c>
      <c r="C28" s="36" t="str">
        <v>URL; No additional verified source</v>
      </c>
    </row>
    <row r="29" ht="15" hidden="0" customHeight="1">
      <c r="A29" s="18" t="s">
        <v>43</v>
      </c>
      <c r="B29" s="36" t="str">
        <v>Exact native image selected after visual review.</v>
      </c>
      <c r="C29" s="36" t="str">
        <v>Direct image URL; limitations in Collector Notes</v>
      </c>
    </row>
    <row r="30" ht="15" hidden="0" customHeight="1">
      <c r="A30" s="18" t="s">
        <v>44</v>
      </c>
      <c r="B30" s="36" t="str">
        <v>Record image identifier; the website uses its own stored asset URL.</v>
      </c>
      <c r="C30" s="36" t="str">
        <v>CL-ASM238-0001.jpg</v>
      </c>
    </row>
    <row r="31" ht="15" hidden="0" customHeight="1">
      <c r="A31" s="18" t="s">
        <v>45</v>
      </c>
      <c r="B31" s="36" t="str">
        <v>Verified artist account only when documented.</v>
      </c>
      <c r="C31" s="36" t="str">
        <v>URL; Not documented</v>
      </c>
    </row>
    <row r="32" ht="15" hidden="0" customHeight="1">
      <c r="A32" s="18" t="s">
        <v>46</v>
      </c>
      <c r="B32" s="36" t="str">
        <v>Published or a confirmed announced release state.</v>
      </c>
      <c r="C32" s="36" t="str">
        <v>Published; Solicited/Upcoming; Release unconfirmed</v>
      </c>
    </row>
    <row r="33" ht="15" hidden="0" customHeight="1">
      <c r="A33" s="18" t="s">
        <v>47</v>
      </c>
      <c r="B33" s="36" t="str">
        <v>Research pass that introduced the record.</v>
      </c>
      <c r="C33" s="36" t="str">
        <v>Deep search 2026-10-22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