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8e1f79cc15941fc" /></Relationships>
</file>

<file path=xl/workbook.xml><?xml version="1.0" encoding="utf-8"?>
<workbook xmlns="http://schemas.openxmlformats.org/spreadsheetml/2006/main" xmlns:r="http://schemas.openxmlformats.org/officeDocument/2006/relationships">
  <sheets>
    <sheet name="Dashboard" sheetId="1" r:id="R6088e8b1383f4762"/>
    <sheet name="Catalog" sheetId="2" r:id="Rbe9a1a3611014018"/>
    <sheet name="galko Source List" sheetId="3" r:id="Ra6a5411fb1294b01"/>
    <sheet name="Research Log" sheetId="4" r:id="R455a516379e84b86"/>
    <sheet name="Data Dictionary" sheetId="5" r:id="R61cf0db05a8f4540"/>
  </sheets>
  <definedNames>
    <definedName name="_xlnm._FilterDatabase" localSheetId="1" hidden="1">'Catalog'!$A$1:$AF$14</definedName>
  </definedNames>
</workbook>
</file>

<file path=xl/sharedStrings.xml><?xml version="1.0" encoding="utf-8"?>
<x:sst xmlns:x="http://schemas.openxmlformats.org/spreadsheetml/2006/main">
  <x:si>
    <x:t xml:space="preserve">Silver Surfer #1 (1968) Homage Catalog</x:t>
  </x:si>
  <x:si>
    <x:t xml:space="preserve">Metric</x:t>
  </x:si>
  <x:si>
    <x:t xml:space="preserve">Value</x:t>
  </x:si>
  <x:si>
    <x:t xml:space="preserve">Total records</x:t>
  </x:si>
  <x:si>
    <x:t xml:space="preserve">Verified</x:t>
  </x:si>
  <x:si>
    <x:t xml:space="preserve">Partial</x:t>
  </x:si>
  <x:si>
    <x:t xml:space="preserve">Needs Review</x:t>
  </x:si>
  <x:si>
    <x:t xml:space="preserve">Website visible</x:t>
  </x:si>
  <x:si>
    <x:t xml:space="preserve">Hidden research records</x:t>
  </x:si>
  <x:si>
    <x:t xml:space="preserve">Published</x:t>
  </x:si>
  <x:si>
    <x:t xml:space="preserve">Solicited / Upcoming</x:t>
  </x:si>
  <x:si>
    <x:t xml:space="preserve">Direct homages</x:t>
  </x:si>
  <x:si>
    <x:t xml:space="preserve">Parody / character-swap homages</x:t>
  </x:si>
  <x:si>
    <x:t xml:space="preserve">Retailer exclusives</x:t>
  </x:si>
  <x:si>
    <x:t xml:space="preserve">New deep-search records (Oct 2026)</x:t>
  </x:si>
  <x:si>
    <x:t xml:space="preserve">% Verified</x:t>
  </x:si>
  <x:si>
    <x:t xml:space="preserve">Catalog ID</x:t>
  </x:si>
  <x:si>
    <x:t xml:space="preserve">Title</x:t>
  </x:si>
  <x:si>
    <x:t xml:space="preserve">Issue</x:t>
  </x:si>
  <x:si>
    <x:t xml:space="preserve">Year</x:t>
  </x:si>
  <x:si>
    <x:t xml:space="preserve">Publisher</x:t>
  </x:si>
  <x:si>
    <x:t xml:space="preserve">Cover Artist</x:t>
  </x:si>
  <x:si>
    <x:t xml:space="preserve">Variant/Edition</x:t>
  </x:si>
  <x:si>
    <x:t xml:space="preserve">Homage Target</x:t>
  </x:si>
  <x:si>
    <x:t xml:space="preserve">Homage Type</x:t>
  </x:si>
  <x:si>
    <x:t xml:space="preserve">Subject/Character</x:t>
  </x:si>
  <x:si>
    <x:t xml:space="preserve">Exclusive/Retailer</x:t>
  </x:si>
  <x:si>
    <x:t xml:space="preserve">Convention/Event</x:t>
  </x:si>
  <x:si>
    <x:t xml:space="preserve">Print Run/Ratio</x:t>
  </x:si>
  <x:si>
    <x:t xml:space="preserve">Format/Finish</x:t>
  </x:si>
  <x:si>
    <x:t xml:space="preserve">Country/Language</x:t>
  </x:si>
  <x:si>
    <x:t xml:space="preserve">Release Date</x:t>
  </x:si>
  <x:si>
    <x:t xml:space="preserve">Ownership</x:t>
  </x:si>
  <x:si>
    <x:t xml:space="preserve">Ownership Evidence</x:t>
  </x:si>
  <x:si>
    <x:t xml:space="preserve">Website Visibility</x:t>
  </x:si>
  <x:si>
    <x:t xml:space="preserve">Website Slug</x:t>
  </x:si>
  <x:si>
    <x:t xml:space="preserve">Website Title</x:t>
  </x:si>
  <x:si>
    <x:t xml:space="preserve">Short Description</x:t>
  </x:si>
  <x:si>
    <x:t xml:space="preserve">Lineage/Reference Notes</x:t>
  </x:si>
  <x:si>
    <x:t xml:space="preserve">Collector Notes</x:t>
  </x:si>
  <x:si>
    <x:t xml:space="preserve">Verification Status</x:t>
  </x:si>
  <x:si>
    <x:t xml:space="preserve">Primary Source URL</x:t>
  </x:si>
  <x:si>
    <x:t xml:space="preserve">Secondary Source URL</x:t>
  </x:si>
  <x:si>
    <x:t xml:space="preserve">Cover Image Source URL</x:t>
  </x:si>
  <x:si>
    <x:t xml:space="preserve">Image Filename</x:t>
  </x:si>
  <x:si>
    <x:t xml:space="preserve">Artist Instagram</x:t>
  </x:si>
  <x:si>
    <x:t xml:space="preserve">Publication Status</x:t>
  </x:si>
  <x:si>
    <x:t xml:space="preserve">Research Added</x:t>
  </x:si>
  <x:si>
    <x:t xml:space="preserve">#</x:t>
  </x:si>
  <x:si>
    <x:t xml:space="preserve">galko card (as listed)</x:t>
  </x:si>
  <x:si>
    <x:t xml:space="preserve">LCG release date</x:t>
  </x:si>
  <x:si>
    <x:t xml:space="preserve">LCG URL</x:t>
  </x:si>
  <x:si>
    <x:t xml:space="preserve">Disposition in this catalog</x:t>
  </x:si>
  <x:si>
    <x:t xml:space="preserve">Marvel Comics The Silver Surfer #1</x:t>
  </x:si>
  <x:si>
    <x:t xml:space="preserve">1968-05-16</x:t>
  </x:si>
  <x:si>
    <x:t xml:space="preserve">https://leagueofcomicgeeks.com/comic/6489226/the-silver-surfer-1</x:t>
  </x:si>
  <x:si>
    <x:t xml:space="preserve">Excluded – original</x:t>
  </x:si>
  <x:si>
    <x:t xml:space="preserve">Marvel Comics Fantasy Masterpieces #1</x:t>
  </x:si>
  <x:si>
    <x:t xml:space="preserve">1979-09-25</x:t>
  </x:si>
  <x:si>
    <x:t xml:space="preserve">https://leagueofcomicgeeks.com/comic/6303258/fantasy-masterpieces-1</x:t>
  </x:si>
  <x:si>
    <x:t xml:space="preserve">CL-SS1-0001</x:t>
  </x:si>
  <x:si>
    <x:t xml:space="preserve">Marvel Comics Silver Surfer Annual #2</x:t>
  </x:si>
  <x:si>
    <x:t xml:space="preserve">1989-04-11</x:t>
  </x:si>
  <x:si>
    <x:t xml:space="preserve">https://leagueofcomicgeeks.com/comic/9567412/silver-surfer-annual-2</x:t>
  </x:si>
  <x:si>
    <x:t xml:space="preserve">CL-SS1-0002</x:t>
  </x:si>
  <x:si>
    <x:t xml:space="preserve">Marvel Comics Silver Surfer: Dangerous Artifacts #1</x:t>
  </x:si>
  <x:si>
    <x:t xml:space="preserve">1996-06-02</x:t>
  </x:si>
  <x:si>
    <x:t xml:space="preserve">https://leagueofcomicgeeks.com/comic/3172628/silver-surfer-dangerous-artifacts-1</x:t>
  </x:si>
  <x:si>
    <x:t xml:space="preserve">CL-SS1-0003</x:t>
  </x:si>
  <x:si>
    <x:t xml:space="preserve">Marvel Comics Essential Silver Surfer Vol. 1 TP 2nd Printing</x:t>
  </x:si>
  <x:si>
    <x:t xml:space="preserve">2005-01-01</x:t>
  </x:si>
  <x:si>
    <x:t xml:space="preserve">https://leagueofcomicgeeks.com/comic/3846437/essential-silver-surfer-vol-1-tp?variant=8406814</x:t>
  </x:si>
  <x:si>
    <x:t xml:space="preserve">CL-SS1-0004 (Needs Review)</x:t>
  </x:si>
  <x:si>
    <x:t xml:space="preserve">Marvel Comics Marvel Zombies #5 2nd Printing</x:t>
  </x:si>
  <x:si>
    <x:t xml:space="preserve">2006-04-05</x:t>
  </x:si>
  <x:si>
    <x:t xml:space="preserve">https://leagueofcomicgeeks.com/comic/4355499/marvel-zombies-5?variant=6062906</x:t>
  </x:si>
  <x:si>
    <x:t xml:space="preserve">CL-SS1-0005</x:t>
  </x:si>
  <x:si>
    <x:t xml:space="preserve">Marvel Comics The Silver Surfer Omnibus Vol. 1 HC Paul Rivoche DM Edition</x:t>
  </x:si>
  <x:si>
    <x:t xml:space="preserve">2007-05-23</x:t>
  </x:si>
  <x:si>
    <x:t xml:space="preserve">https://leagueofcomicgeeks.com/comic/5455723/the-silver-surfer-omnibus-vol-1-hc?variant=7267044</x:t>
  </x:si>
  <x:si>
    <x:t xml:space="preserve">CL-SS1-0006</x:t>
  </x:si>
  <x:si>
    <x:t xml:space="preserve">Marvel Comics Marvel Masterworks: The Silver Surfer Vol. 1 TP</x:t>
  </x:si>
  <x:si>
    <x:t xml:space="preserve">2010-04-28</x:t>
  </x:si>
  <x:si>
    <x:t xml:space="preserve">https://leagueofcomicgeeks.com/comic/4066270/marvel-masterworks-the-silver-surfer-vol-1-tp</x:t>
  </x:si>
  <x:si>
    <x:t xml:space="preserve">CL-SS1-0007 (Needs Review)</x:t>
  </x:si>
  <x:si>
    <x:t xml:space="preserve">BOOM! Studios Soldier Zero #1 Midtown Comics Esad Ribić Variant</x:t>
  </x:si>
  <x:si>
    <x:t xml:space="preserve">2010-10-20</x:t>
  </x:si>
  <x:si>
    <x:t xml:space="preserve">https://leagueofcomicgeeks.com/comic/5938162/soldier-zero-1?variant=5997706</x:t>
  </x:si>
  <x:si>
    <x:t xml:space="preserve">CL-SS1-0008</x:t>
  </x:si>
  <x:si>
    <x:t xml:space="preserve">Aardvark-Vanaheim The Silver Cerebus #1</x:t>
  </x:si>
  <x:si>
    <x:t xml:space="preserve">2020-02-26</x:t>
  </x:si>
  <x:si>
    <x:t xml:space="preserve">https://leagueofcomicgeeks.com/comic/1368588/the-silver-cerebus-1</x:t>
  </x:si>
  <x:si>
    <x:t xml:space="preserve">CL-SS1-0009</x:t>
  </x:si>
  <x:si>
    <x:t xml:space="preserve">Ablaze Traveling to Mars #2 Cover D Brent McKee Surfer Homage Variant</x:t>
  </x:si>
  <x:si>
    <x:t xml:space="preserve">2022-12-21</x:t>
  </x:si>
  <x:si>
    <x:t xml:space="preserve">https://leagueofcomicgeeks.com/comic/4011721/traveling-to-mars-2?variant=3869592</x:t>
  </x:si>
  <x:si>
    <x:t xml:space="preserve">CL-SS1-0010</x:t>
  </x:si>
  <x:si>
    <x:t xml:space="preserve">Image Comics Moon Man #1 Stadium Comics Nuno Pereira Homage Variant</x:t>
  </x:si>
  <x:si>
    <x:t xml:space="preserve">2024-01-31</x:t>
  </x:si>
  <x:si>
    <x:t xml:space="preserve">https://leagueofcomicgeeks.com/comic/7072525/moon-man-1?variant=6725594</x:t>
  </x:si>
  <x:si>
    <x:t xml:space="preserve">CL-SS1-0011</x:t>
  </x:si>
  <x:si>
    <x:t xml:space="preserve">Items on galko list</x:t>
  </x:si>
  <x:si>
    <x:t xml:space="preserve">Represented in Catalog (own row or consolidated)</x:t>
  </x:si>
  <x:si>
    <x:t xml:space="preserve">Excluded (originals / reprints / reused art)</x:t>
  </x:si>
  <x:si>
    <x:t xml:space="preserve">Candidate</x:t>
  </x:si>
  <x:si>
    <x:t xml:space="preserve">Decision</x:t>
  </x:si>
  <x:si>
    <x:t xml:space="preserve">Reason</x:t>
  </x:si>
  <x:si>
    <x:t xml:space="preserve">Best Source</x:t>
  </x:si>
  <x:si>
    <x:t xml:space="preserve">Follow-up</x:t>
  </x:si>
  <x:si>
    <x:t xml:space="preserve">galko LCG list (12 items)</x:t>
  </x:si>
  <x:si>
    <x:t xml:space="preserve">Source</x:t>
  </x:si>
  <x:si>
    <x:t xml:space="preserve">User-supplied PDF print (Oct 13, 2026); all items itemized on the 'galko Source List' tab.</x:t>
  </x:si>
  <x:si>
    <x:t xml:space="preserve">https://leagueofcomicgeeks.com/profile/galko/lists/31576/cover-homage-silver-surfer-1</x:t>
  </x:si>
  <x:si>
    <x:t xml:space="preserve">cbishop Comic Vine homage index</x:t>
  </x:si>
  <x:si>
    <x:t xml:space="preserve">Searched</x:t>
  </x:si>
  <x:si>
    <x:t xml:space="preserve">No list for this cover, or couldn't be fetched this session.</x:t>
  </x:si>
  <x:si>
    <x:t xml:space="preserve">Upcoming-homage sweep (Oct 20, 2026)</x:t>
  </x:si>
  <x:si>
    <x:t xml:space="preserve">Checked publisher solicits, retailer pre-orders and NYCC 2026 exclusives.</x:t>
  </x:si>
  <x:si>
    <x:t xml:space="preserve">Field</x:t>
  </x:si>
  <x:si>
    <x:t xml:space="preserve">Description</x:t>
  </x:si>
  <x:si>
    <x:t xml:space="preserve">Allowed values / example</x:t>
  </x:si>
</x:sst>
</file>

<file path=xl/styles.xml><?xml version="1.0" encoding="utf-8"?>
<x:styleSheet xmlns:x="http://schemas.openxmlformats.org/spreadsheetml/2006/main">
  <x:numFmts count="5">
    <x:numFmt numFmtId="164" formatCode="General"/>
    <x:numFmt numFmtId="165" formatCode="General"/>
    <x:numFmt numFmtId="166" formatCode="0%"/>
    <x:numFmt numFmtId="200" formatCode="0"/>
    <x:numFmt numFmtId="201" formatCode="yyyy-mm-dd"/>
  </x:numFmts>
  <x:fonts count="13">
    <x:font>
      <x:sz val="11"/>
      <x:color theme="1"/>
      <x:name val="Calibri"/>
      <x:family val="2"/>
    </x:font>
    <x:font>
      <x:sz val="10"/>
      <x:name val="Arial"/>
    </x:font>
    <x:font>
      <x:sz val="10"/>
      <x:name val="Arial"/>
    </x:font>
    <x:font>
      <x:sz val="10"/>
      <x:name val="Arial"/>
    </x:font>
    <x:font>
      <x:b/>
      <x:sz val="16"/>
      <x:color rgb="FF1F2A44"/>
      <x:name val="Arial"/>
    </x:font>
    <x:font>
      <x:i/>
      <x:sz val="10"/>
      <x:color rgb="FF555555"/>
      <x:name val="Arial"/>
    </x:font>
    <x:font>
      <x:sz val="9"/>
      <x:color rgb="FF888888"/>
      <x:name val="Arial"/>
    </x:font>
    <x:font>
      <x:b/>
      <x:sz val="10"/>
      <x:color rgb="FFFFFFFF"/>
      <x:name val="Arial"/>
    </x:font>
    <x:font>
      <x:sz val="11"/>
      <x:name val="Arial"/>
    </x:font>
    <x:font>
      <x:b/>
      <x:sz val="11"/>
      <x:name val="Arial"/>
    </x:font>
    <x:font>
      <x:b/>
      <x:sz val="12"/>
      <x:color rgb="FF1F2A44"/>
      <x:name val="Arial"/>
    </x:font>
    <x:font>
      <x:sz val="10"/>
      <x:name val="Arial"/>
    </x:font>
    <x:font>
      <x:u val="single"/>
      <x:sz val="10"/>
      <x:color rgb="FF1F4E9E"/>
      <x:name val="Arial"/>
    </x:font>
  </x:fonts>
  <x:fills count="7">
    <x:fill>
      <x:patternFill patternType="none"/>
    </x:fill>
    <x:fill>
      <x:patternFill patternType="gray125"/>
    </x:fill>
    <x:fill>
      <x:patternFill patternType="solid">
        <x:fgColor rgb="FF1F2A44"/>
      </x:patternFill>
    </x:fill>
    <x:fill>
      <x:patternFill patternType="solid">
        <x:fgColor rgb="FFFFF2CC"/>
      </x:patternFill>
    </x:fill>
    <x:fill>
      <x:patternFill patternType="solid">
        <x:fgColor rgb="FFF8D7DA"/>
      </x:patternFill>
    </x:fill>
    <x:fill>
      <x:patternFill patternType="solid">
        <x:fgColor rgb="FFE2F0D9"/>
      </x:patternFill>
    </x:fill>
    <x:fill>
      <x:patternFill patternType="solid">
        <x:fgColor rgb="FFEDEDED"/>
      </x:patternFill>
    </x:fill>
  </x:fills>
  <x:borders count="2">
    <x:border diagonalUp="0" diagonalDown="0">
      <x:left/>
      <x:right/>
      <x:top/>
      <x:bottom/>
      <x:diagonal/>
    </x:border>
    <x:border diagonalUp="0" diagonalDown="0">
      <x:left/>
      <x:right/>
      <x:top/>
      <x:bottom style="thin">
        <x:color rgb="FFD0D4DC"/>
      </x:bottom>
      <x:diagonal/>
    </x:border>
  </x:borders>
  <x:cellStyleXfs count="20">
    <x:xf numFmtId="164" fontId="0" fillId="0" borderId="0" applyFont="1" applyBorder="1" applyAlignment="1" applyProtection="1">
      <x:alignment horizontal="general" vertical="bottom" wrapText="0" shrinkToFit="0"/>
      <x:protection locked="1" hidden="0"/>
    </x:xf>
    <x:xf numFmtId="0" fontId="1" fillId="0" borderId="0" applyFont="1" applyBorder="0" applyAlignment="0" applyProtection="0"/>
    <x:xf numFmtId="0" fontId="1" fillId="0" borderId="0" applyFont="1" applyBorder="0" applyAlignment="0" applyProtection="0"/>
    <x:xf numFmtId="0" fontId="2" fillId="0" borderId="0" applyFont="1" applyBorder="0" applyAlignment="0" applyProtection="0"/>
    <x:xf numFmtId="0" fontId="2"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43" fontId="1" fillId="0" borderId="0" applyFont="1" applyBorder="0" applyAlignment="0" applyProtection="0"/>
    <x:xf numFmtId="41" fontId="1" fillId="0" borderId="0" applyFont="1" applyBorder="0" applyAlignment="0" applyProtection="0"/>
    <x:xf numFmtId="44" fontId="1" fillId="0" borderId="0" applyFont="1" applyBorder="0" applyAlignment="0" applyProtection="0"/>
    <x:xf numFmtId="42" fontId="1" fillId="0" borderId="0" applyFont="1" applyBorder="0" applyAlignment="0" applyProtection="0"/>
    <x:xf numFmtId="9" fontId="1" fillId="0" borderId="0" applyFont="1" applyBorder="0" applyAlignment="0" applyProtection="0"/>
  </x:cellStyleXfs>
  <x:cellXfs count="39">
    <x:xf numFmtId="164" fontId="0" fillId="0" borderId="0" xfId="0" applyFont="0" applyBorder="0" applyAlignment="0" applyProtection="0">
      <x:alignment horizontal="general" vertical="bottom" wrapText="0" shrinkToFit="0"/>
      <x:protection locked="1" hidden="0"/>
    </x:xf>
    <x:xf numFmtId="164" fontId="4" fillId="0" borderId="0" xfId="0" applyFont="1" applyBorder="0" applyAlignment="0" applyProtection="0">
      <x:alignment horizontal="general" vertical="bottom" wrapText="0" shrinkToFit="0"/>
      <x:protection locked="1" hidden="0"/>
    </x:xf>
    <x:xf numFmtId="164" fontId="5" fillId="0" borderId="0" xfId="0" applyFont="1" applyBorder="0" applyAlignment="0" applyProtection="0">
      <x:alignment horizontal="general" vertical="bottom" wrapText="0" shrinkToFit="0"/>
      <x:protection locked="1" hidden="0"/>
    </x:xf>
    <x:xf numFmtId="164" fontId="6" fillId="0" borderId="0" xfId="0" applyFont="1" applyBorder="0" applyAlignment="0" applyProtection="0">
      <x:alignment horizontal="general" vertical="bottom" wrapText="0" shrinkToFit="0"/>
      <x:protection locked="1" hidden="0"/>
    </x:xf>
    <x:xf numFmtId="164" fontId="7" fillId="2" borderId="0" xfId="0" applyFont="1" applyBorder="0" applyAlignment="0" applyProtection="0">
      <x:alignment horizontal="general" vertical="bottom" wrapText="0" shrinkToFit="0"/>
      <x:protection locked="1" hidden="0"/>
    </x:xf>
    <x:xf numFmtId="164" fontId="8" fillId="0" borderId="0" xfId="0" applyFont="1" applyBorder="0" applyAlignment="0" applyProtection="0">
      <x:alignment horizontal="general" vertical="bottom" wrapText="0" shrinkToFit="0"/>
      <x:protection locked="1" hidden="0"/>
    </x:xf>
    <x:xf numFmtId="165" fontId="9" fillId="0" borderId="0" xfId="0" applyFont="1" applyBorder="0" applyAlignment="0" applyProtection="0">
      <x:alignment horizontal="general" vertical="bottom" wrapText="0" shrinkToFit="0"/>
      <x:protection locked="1" hidden="0"/>
    </x:xf>
    <x:xf numFmtId="166" fontId="9" fillId="0" borderId="0" xfId="0" applyFont="1" applyBorder="0" applyAlignment="0" applyProtection="0">
      <x:alignment horizontal="general" vertical="bottom" wrapText="0" shrinkToFit="0"/>
      <x:protection locked="1" hidden="0"/>
    </x:xf>
    <x:xf numFmtId="164" fontId="10" fillId="0" borderId="0" xfId="0" applyFont="1" applyBorder="0" applyAlignment="0" applyProtection="0">
      <x:alignment horizontal="general" vertical="bottom" wrapText="0" shrinkToFit="0"/>
      <x:protection locked="1" hidden="0"/>
    </x:xf>
    <x:xf numFmtId="164" fontId="11" fillId="0" borderId="0" xfId="0" applyFont="1" applyBorder="0" applyAlignment="0" applyProtection="0">
      <x:alignment horizontal="general" vertical="bottom" wrapText="0" shrinkToFit="0"/>
      <x:protection locked="1" hidden="0"/>
    </x:xf>
    <x:xf numFmtId="164" fontId="7" fillId="2" borderId="0" xfId="0" applyFont="1" applyBorder="0" applyAlignment="1" applyProtection="0">
      <x:alignment horizontal="general" vertical="center" wrapText="1" shrinkToFit="0"/>
      <x:protection locked="1" hidden="0"/>
    </x:xf>
    <x:xf numFmtId="164" fontId="11" fillId="0" borderId="1" xfId="0" applyFont="1" applyBorder="1" applyAlignment="1" applyProtection="0">
      <x:alignment horizontal="general" vertical="top" wrapText="1" shrinkToFit="0"/>
      <x:protection locked="1" hidden="0"/>
    </x:xf>
    <x:xf numFmtId="164" fontId="11" fillId="3" borderId="1" xfId="0" applyFont="1" applyBorder="1" applyAlignment="1" applyProtection="0">
      <x:alignment horizontal="general" vertical="top" wrapText="1" shrinkToFit="0"/>
      <x:protection locked="1" hidden="0"/>
    </x:xf>
    <x:xf numFmtId="164" fontId="12" fillId="0" borderId="1" xfId="0" applyFont="1" applyBorder="1" applyAlignment="1" applyProtection="0">
      <x:alignment horizontal="general" vertical="top" wrapText="1" shrinkToFit="0"/>
      <x:protection locked="1" hidden="0"/>
    </x:xf>
    <x:xf numFmtId="164" fontId="11" fillId="4" borderId="1" xfId="0" applyFont="1" applyBorder="1" applyAlignment="1" applyProtection="0">
      <x:alignment horizontal="general" vertical="top" wrapText="1" shrinkToFit="0"/>
      <x:protection locked="1" hidden="0"/>
    </x:xf>
    <x:xf numFmtId="164" fontId="11" fillId="5" borderId="1" xfId="0" applyFont="1" applyBorder="1" applyAlignment="1" applyProtection="0">
      <x:alignment horizontal="general" vertical="top" wrapText="1" shrinkToFit="0"/>
      <x:protection locked="1" hidden="0"/>
    </x:xf>
    <x:xf numFmtId="164" fontId="11" fillId="6" borderId="1" xfId="0" applyFont="1" applyBorder="1" applyAlignment="1" applyProtection="0">
      <x:alignment horizontal="general" vertical="top" wrapText="1" shrinkToFit="0"/>
      <x:protection locked="1" hidden="0"/>
    </x:xf>
    <x:xf numFmtId="165" fontId="0" fillId="0" borderId="0" xfId="0" applyFont="0" applyBorder="0" applyAlignment="0" applyProtection="0">
      <x:alignment horizontal="general" vertical="bottom" wrapText="0" shrinkToFit="0"/>
      <x:protection locked="1" hidden="0"/>
    </x:xf>
    <x:xf numFmtId="164" fontId="11" fillId="0" borderId="0" xfId="0" applyFont="1" applyBorder="0" applyAlignment="1" applyProtection="0">
      <x:alignment horizontal="general" vertical="top" wrapText="1" shrinkToFit="0"/>
      <x:protection locked="1" hidden="0"/>
    </x:xf>
    <x:xf numFmtId="164" fontId="1" fillId="0" borderId="1" xfId="0" applyFont="1" applyBorder="1" applyAlignment="1" applyProtection="0">
      <x:alignment horizontal="general" vertical="top" wrapText="1" shrinkToFit="0"/>
      <x:protection locked="1" hidden="0"/>
    </x:xf>
    <x:xf numFmtId="164" fontId="1" fillId="3" borderId="1" xfId="0" applyFont="1" applyBorder="1" applyAlignment="1" applyProtection="0">
      <x:alignment horizontal="general" vertical="top" wrapText="1" shrinkToFit="0"/>
      <x:protection locked="1" hidden="0"/>
    </x:xf>
    <x:xf numFmtId="200" fontId="1" fillId="0" borderId="1" xfId="0" applyNumberFormat="1" applyFont="1" applyFill="1" applyBorder="1" applyAlignment="1">
      <x:alignment horizontal="general" vertical="top" wrapText="1"/>
    </x:xf>
    <x:xf numFmtId="201" fontId="1" fillId="0" borderId="1" xfId="0" applyNumberFormat="1" applyFont="1" applyFill="1" applyBorder="1" applyAlignment="1">
      <x:alignment horizontal="general" vertical="top" wrapText="1"/>
    </x:xf>
    <x:xf numFmtId="164" fontId="1" fillId="0" borderId="1" xfId="0" applyNumberFormat="1" applyFont="1" applyFill="1" applyBorder="1" applyAlignment="1">
      <x:alignment horizontal="general" vertical="top" wrapText="1"/>
    </x:xf>
    <x:xf numFmtId="164" fontId="1" fillId="3" borderId="1" xfId="0" applyNumberFormat="1" applyFont="1" applyFill="1" applyBorder="1" applyAlignment="1">
      <x:alignment horizontal="general" vertical="top" wrapText="1"/>
    </x:xf>
    <x:xf numFmtId="164" fontId="12" fillId="0" borderId="1" xfId="0" applyNumberFormat="1" applyFont="1" applyFill="1" applyBorder="1" applyAlignment="1">
      <x:alignment horizontal="general" vertical="top" wrapText="1"/>
    </x:xf>
    <x:xf numFmtId="164" fontId="1" fillId="4" borderId="1" xfId="0" applyNumberFormat="1" applyFont="1" applyFill="1" applyBorder="1" applyAlignment="1">
      <x:alignment horizontal="general" vertical="top" wrapText="1"/>
    </x:xf>
    <x:xf numFmtId="164" fontId="1" fillId="5" borderId="1" xfId="0" applyNumberFormat="1" applyFont="1" applyFill="1" applyBorder="1" applyAlignment="1">
      <x:alignment horizontal="general" vertical="top" wrapText="1"/>
    </x:xf>
    <x:xf numFmtId="164" fontId="4" fillId="0" borderId="0" xfId="0" applyNumberFormat="1" applyFont="1" applyFill="1" applyBorder="1" applyAlignment="1">
      <x:alignment horizontal="general" vertical="bottom" wrapText="1"/>
    </x:xf>
    <x:xf numFmtId="164" fontId="0" fillId="0" borderId="0" xfId="0" applyNumberFormat="1" applyFont="1" applyFill="1" applyBorder="1" applyAlignment="1">
      <x:alignment horizontal="general" vertical="bottom" wrapText="1"/>
    </x:xf>
    <x:xf numFmtId="164" fontId="5" fillId="0" borderId="0" xfId="0" applyNumberFormat="1" applyFont="1" applyFill="1" applyBorder="1" applyAlignment="1">
      <x:alignment horizontal="general" vertical="bottom" wrapText="1"/>
    </x:xf>
    <x:xf numFmtId="164" fontId="6" fillId="0" borderId="0" xfId="0" applyNumberFormat="1" applyFont="1" applyFill="1" applyBorder="1" applyAlignment="1">
      <x:alignment horizontal="general" vertical="bottom" wrapText="1"/>
    </x:xf>
    <x:xf numFmtId="164" fontId="4" fillId="0" borderId="0" xfId="0" applyNumberFormat="1" applyFont="1" applyFill="1" applyBorder="1" applyAlignment="1">
      <x:alignment horizontal="general" vertical="center" wrapText="1"/>
    </x:xf>
    <x:xf numFmtId="164" fontId="0" fillId="0" borderId="0" xfId="0" applyNumberFormat="1" applyFont="1" applyFill="1" applyBorder="1" applyAlignment="1">
      <x:alignment horizontal="general" vertical="center" wrapText="1"/>
    </x:xf>
    <x:xf numFmtId="164" fontId="5" fillId="0" borderId="0" xfId="0" applyNumberFormat="1" applyFont="1" applyFill="1" applyBorder="1" applyAlignment="1">
      <x:alignment horizontal="general" vertical="center" wrapText="1"/>
    </x:xf>
    <x:xf numFmtId="164" fontId="6" fillId="0" borderId="0" xfId="0" applyNumberFormat="1" applyFont="1" applyFill="1" applyBorder="1" applyAlignment="1">
      <x:alignment horizontal="general" vertical="center" wrapText="1"/>
    </x:xf>
    <x:xf numFmtId="164" fontId="10" fillId="0" borderId="0" xfId="0" applyNumberFormat="1" applyFont="1" applyFill="1" applyBorder="1" applyAlignment="1">
      <x:alignment horizontal="general" vertical="bottom" wrapText="1"/>
    </x:xf>
    <x:xf numFmtId="164" fontId="1" fillId="0" borderId="0" xfId="0" applyNumberFormat="1" applyFont="1" applyFill="1" applyBorder="1" applyAlignment="1">
      <x:alignment horizontal="general" vertical="bottom" wrapText="1"/>
    </x:xf>
    <x:xf numFmtId="164" fontId="1" fillId="0" borderId="0" xfId="0" applyNumberFormat="1" applyFont="1" applyFill="1" applyBorder="1" applyAlignment="1">
      <x:alignment horizontal="general" vertical="top" wrapText="1"/>
    </x:xf>
  </x:cellXfs>
  <x:cellStyles count="6">
    <x:cellStyle name="Normal" xfId="0"/>
    <x:cellStyle name="Comma" xfId="15"/>
    <x:cellStyle name="Comma [0]" xfId="16"/>
    <x:cellStyle name="Currency" xfId="17"/>
    <x:cellStyle name="Currency [0]" xfId="18"/>
    <x:cellStyle name="Percent" xfId="19"/>
  </x:cellStyles>
  <x:dxfs count="7">
    <x:dxf>
      <x:fill>
        <x:patternFill>
          <x:bgColor rgb="FF1F2A44"/>
        </x:patternFill>
      </x:fill>
    </x:dxf>
    <x:dxf>
      <x:fill>
        <x:patternFill>
          <x:bgColor rgb="FF000000"/>
        </x:patternFill>
      </x:fill>
    </x:dxf>
    <x:dxf>
      <x:fill>
        <x:patternFill>
          <x:bgColor rgb="FFFFFFFF"/>
        </x:patternFill>
      </x:fill>
    </x:dxf>
    <x:dxf>
      <x:fill>
        <x:patternFill>
          <x:bgColor rgb="FFE2F0D9"/>
        </x:patternFill>
      </x:fill>
    </x:dxf>
    <x:dxf>
      <x:fill>
        <x:patternFill>
          <x:bgColor rgb="FFF8D7DA"/>
        </x:patternFill>
      </x:fill>
    </x:dxf>
    <x:dxf>
      <x:fill>
        <x:patternFill>
          <x:bgColor rgb="FFFFF2CC"/>
        </x:patternFill>
      </x:fill>
    </x:dxf>
    <x:dxf>
      <x:fill>
        <x:patternFill>
          <x:bgColor rgb="FF1F4E9E"/>
        </x:patternFill>
      </x:fill>
    </x:dxf>
  </x:dxfs>
  <x:colors>
    <x:indexedColors>
      <x:rgbColor rgb="FF000000"/>
      <x:rgbColor rgb="FFFFFFFF"/>
      <x:rgbColor rgb="FFFF0000"/>
      <x:rgbColor rgb="FF00FF00"/>
      <x:rgbColor rgb="FF0000FF"/>
      <x:rgbColor rgb="FFFFFF00"/>
      <x:rgbColor rgb="FFFF00FF"/>
      <x:rgbColor rgb="FF00FFFF"/>
      <x:rgbColor rgb="FF800000"/>
      <x:rgbColor rgb="FF008000"/>
      <x:rgbColor rgb="FF000080"/>
      <x:rgbColor rgb="FF808000"/>
      <x:rgbColor rgb="FF800080"/>
      <x:rgbColor rgb="FF008080"/>
      <x:rgbColor rgb="FFC0C0C0"/>
      <x:rgbColor rgb="FF888888"/>
      <x:rgbColor rgb="FF9999FF"/>
      <x:rgbColor rgb="FF993366"/>
      <x:rgbColor rgb="FFFFF2CC"/>
      <x:rgbColor rgb="FFEDEDED"/>
      <x:rgbColor rgb="FF660066"/>
      <x:rgbColor rgb="FFFF8080"/>
      <x:rgbColor rgb="FF0066CC"/>
      <x:rgbColor rgb="FFD0D4DC"/>
      <x:rgbColor rgb="FF000080"/>
      <x:rgbColor rgb="FFFF00FF"/>
      <x:rgbColor rgb="FFFFFF00"/>
      <x:rgbColor rgb="FF00FFFF"/>
      <x:rgbColor rgb="FF800080"/>
      <x:rgbColor rgb="FF800000"/>
      <x:rgbColor rgb="FF008080"/>
      <x:rgbColor rgb="FF0000FF"/>
      <x:rgbColor rgb="FF00CCFF"/>
      <x:rgbColor rgb="FFCCFFFF"/>
      <x:rgbColor rgb="FFE2F0D9"/>
      <x:rgbColor rgb="FFFFFF99"/>
      <x:rgbColor rgb="FF99CCFF"/>
      <x:rgbColor rgb="FFFF99CC"/>
      <x:rgbColor rgb="FFCC99FF"/>
      <x:rgbColor rgb="FFF8D7DA"/>
      <x:rgbColor rgb="FF3366FF"/>
      <x:rgbColor rgb="FF33CCCC"/>
      <x:rgbColor rgb="FF99CC00"/>
      <x:rgbColor rgb="FFFFCC00"/>
      <x:rgbColor rgb="FFFF9900"/>
      <x:rgbColor rgb="FFFF6600"/>
      <x:rgbColor rgb="FF555555"/>
      <x:rgbColor rgb="FF969696"/>
      <x:rgbColor rgb="FF003366"/>
      <x:rgbColor rgb="FF339966"/>
      <x:rgbColor rgb="FF003300"/>
      <x:rgbColor rgb="FF333300"/>
      <x:rgbColor rgb="FF993300"/>
      <x:rgbColor rgb="FF993366"/>
      <x:rgbColor rgb="FF1F4E9E"/>
      <x:rgbColor rgb="FF1F2A44"/>
    </x:indexedColors>
  </x:colors>
</x:styleSheet>
</file>

<file path=xl/_rels/workbook.xml.rels>&#65279;<?xml version="1.0" encoding="utf-8"?><Relationships xmlns="http://schemas.openxmlformats.org/package/2006/relationships"><Relationship Type="http://schemas.openxmlformats.org/officeDocument/2006/relationships/styles" Target="/xl/styles.xml" Id="R52ebff606152471b" /><Relationship Type="http://schemas.openxmlformats.org/officeDocument/2006/relationships/theme" Target="/xl/theme/theme1.xml" Id="R67acdcd621de4db4" /><Relationship Type="http://schemas.openxmlformats.org/officeDocument/2006/relationships/sharedStrings" Target="/xl/sharedStrings.xml" Id="Rdeab03d909e2454d" /><Relationship Type="http://schemas.openxmlformats.org/officeDocument/2006/relationships/worksheet" Target="/xl/worksheets/sheet1.xml" Id="R6088e8b1383f4762" /><Relationship Type="http://schemas.openxmlformats.org/officeDocument/2006/relationships/worksheet" Target="/xl/worksheets/sheet2.xml" Id="Rbe9a1a3611014018" /><Relationship Type="http://schemas.openxmlformats.org/officeDocument/2006/relationships/worksheet" Target="/xl/worksheets/sheet3.xml" Id="Ra6a5411fb1294b01" /><Relationship Type="http://schemas.openxmlformats.org/officeDocument/2006/relationships/worksheet" Target="/xl/worksheets/sheet4.xml" Id="R455a516379e84b86" /><Relationship Type="http://schemas.openxmlformats.org/officeDocument/2006/relationships/worksheet" Target="/xl/worksheets/sheet5.xml" Id="R61cf0db05a8f4540" /></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ns0:Relationships xmlns:ns0="http://schemas.openxmlformats.org/package/2006/relationships"><ns0:Relationship Type="http://schemas.openxmlformats.org/officeDocument/2006/relationships/hyperlink" Target="https://www.comics.org/series/2508/overview/" TargetMode="External" Id="R917afcf844d64627" /><ns0:Relationship Type="http://schemas.openxmlformats.org/officeDocument/2006/relationships/hyperlink" Target="https://leagueofcomicgeeks.com/profile/galko/lists/31576/cover-homage-silver-surfer-1" TargetMode="External" Id="R84d3839b86254c97" /><ns0:Relationship Type="http://schemas.openxmlformats.org/officeDocument/2006/relationships/hyperlink" Target="https://s3.amazonaws.com/comicgeeks/comics/covers/large-6303258.jpg" TargetMode="External" Id="R0f7a5efd58f24ab8" /><ns0:Relationship Type="http://schemas.openxmlformats.org/officeDocument/2006/relationships/hyperlink" Target="https://www.marvel.com/comics/issue/69460/silver_surfer_annual_1988_2" TargetMode="External" Id="R397b98e94dab4170" /><ns0:Relationship Type="http://schemas.openxmlformats.org/officeDocument/2006/relationships/hyperlink" Target="https://leagueofcomicgeeks.com/profile/galko/lists/31576/cover-homage-silver-surfer-1" TargetMode="External" Id="R8fe8216abeaf4e59" /><ns0:Relationship Type="http://schemas.openxmlformats.org/officeDocument/2006/relationships/hyperlink" Target="https://s3.amazonaws.com/comicgeeks/comics/covers/large-9567412.jpg" TargetMode="External" Id="Rbaa7cc92834e4de8" /><ns0:Relationship Type="http://schemas.openxmlformats.org/officeDocument/2006/relationships/hyperlink" Target="https://my.comics.org/issue/306006/" TargetMode="External" Id="Rb90cc2b7fe90468a" /><ns0:Relationship Type="http://schemas.openxmlformats.org/officeDocument/2006/relationships/hyperlink" Target="https://leagueofcomicgeeks.com/profile/galko/lists/31576/cover-homage-silver-surfer-1" TargetMode="External" Id="R2aa541c9b16a4441" /><ns0:Relationship Type="http://schemas.openxmlformats.org/officeDocument/2006/relationships/hyperlink" Target="https://s3.amazonaws.com/comicgeeks/comics/covers/large-3172628.jpg" TargetMode="External" Id="R25477892f3b04ed2" /><ns0:Relationship Type="http://schemas.openxmlformats.org/officeDocument/2006/relationships/hyperlink" Target="https://stripinfo.be/reeks/strip/156243_Essential_Silver_Surfer_1_Silver_Surfer_vol1" TargetMode="External" Id="Rfb85460e823b4d63" /><ns0:Relationship Type="http://schemas.openxmlformats.org/officeDocument/2006/relationships/hyperlink" Target="https://leagueofcomicgeeks.com/profile/galko/lists/31576/cover-homage-silver-surfer-1" TargetMode="External" Id="R8cb7832c841e47f5" /><ns0:Relationship Type="http://schemas.openxmlformats.org/officeDocument/2006/relationships/hyperlink" Target="https://s3.amazonaws.com/comicgeeks/comics/covers/large-8406814.jpg" TargetMode="External" Id="R0b02ed4f85b44549" /><ns0:Relationship Type="http://schemas.openxmlformats.org/officeDocument/2006/relationships/hyperlink" Target="https://www.mycomicshop.com/search?maxyr=2007&amp;mingr=0&amp;minyr=2005&amp;q=Marvel+Zombies++5" TargetMode="External" Id="R1a1ee921677f4078" /><ns0:Relationship Type="http://schemas.openxmlformats.org/officeDocument/2006/relationships/hyperlink" Target="https://leagueofcomicgeeks.com/profile/galko/lists/31576/cover-homage-silver-surfer-1" TargetMode="External" Id="R0233a0cd18cf4dec" /><ns0:Relationship Type="http://schemas.openxmlformats.org/officeDocument/2006/relationships/hyperlink" Target="https://s3.amazonaws.com/comicgeeks/comics/covers/large-6062906.jpg" TargetMode="External" Id="R29983f54b1d24e2d" /><ns0:Relationship Type="http://schemas.openxmlformats.org/officeDocument/2006/relationships/hyperlink" Target="https://www.comiclink.com/auctions/item.asp?id=1457780" TargetMode="External" Id="R79a1d69d410f4903" /><ns0:Relationship Type="http://schemas.openxmlformats.org/officeDocument/2006/relationships/hyperlink" Target="https://leagueofcomicgeeks.com/profile/galko/lists/31576/cover-homage-silver-surfer-1" TargetMode="External" Id="R2dd63aeb753f40b2" /><ns0:Relationship Type="http://schemas.openxmlformats.org/officeDocument/2006/relationships/hyperlink" Target="https://s3.amazonaws.com/comicgeeks/comics/covers/large-7267044.jpg" TargetMode="External" Id="R4c1fd72772244aa7" /><ns0:Relationship Type="http://schemas.openxmlformats.org/officeDocument/2006/relationships/hyperlink" Target="https://www.marvel.com/comics/collection/29081/" TargetMode="External" Id="R796a795a79964f9b" /><ns0:Relationship Type="http://schemas.openxmlformats.org/officeDocument/2006/relationships/hyperlink" Target="https://leagueofcomicgeeks.com/profile/galko/lists/31576/cover-homage-silver-surfer-1" TargetMode="External" Id="Ra93d18bdfc694596" /><ns0:Relationship Type="http://schemas.openxmlformats.org/officeDocument/2006/relationships/hyperlink" Target="https://s3.amazonaws.com/comicgeeks/comics/covers/large-4066270.jpg" TargetMode="External" Id="R6814b2e3c3aa4387" /><ns0:Relationship Type="http://schemas.openxmlformats.org/officeDocument/2006/relationships/hyperlink" Target="https://www.comics.org/issue/1649719/" TargetMode="External" Id="Ree20b8cf03ac4054" /><ns0:Relationship Type="http://schemas.openxmlformats.org/officeDocument/2006/relationships/hyperlink" Target="https://leagueofcomicgeeks.com/profile/galko/lists/31576/cover-homage-silver-surfer-1" TargetMode="External" Id="R1e427373c3b24fd0" /><ns0:Relationship Type="http://schemas.openxmlformats.org/officeDocument/2006/relationships/hyperlink" Target="https://s3.amazonaws.com/comicgeeks/comics/covers/large-5997706.jpg" TargetMode="External" Id="Refa87a2f97914cb4" /><ns0:Relationship Type="http://schemas.openxmlformats.org/officeDocument/2006/relationships/hyperlink" Target="https://www.firstcomicsnews.com/aardvark-vanaheim-february-2020-solicitations/" TargetMode="External" Id="R2015f3adc6b44b08" /><ns0:Relationship Type="http://schemas.openxmlformats.org/officeDocument/2006/relationships/hyperlink" Target="https://leagueofcomicgeeks.com/profile/galko/lists/31576/cover-homage-silver-surfer-1" TargetMode="External" Id="Rf407b51ac0114aca" /><ns0:Relationship Type="http://schemas.openxmlformats.org/officeDocument/2006/relationships/hyperlink" Target="https://www.firstcomicsnews.com/wp-content/uploads/2019/11/SILVER-CEREBUS-ONE-SHOT.png" TargetMode="External" Id="Rd687546fca3844a5" /><ns0:Relationship Type="http://schemas.openxmlformats.org/officeDocument/2006/relationships/hyperlink" Target="https://leagueofcomicgeeks.com/comic/4011721/traveling-to-mars-2?variant=3869592" TargetMode="External" Id="Rda400dfb2be74f6b" /><ns0:Relationship Type="http://schemas.openxmlformats.org/officeDocument/2006/relationships/hyperlink" Target="https://leagueofcomicgeeks.com/profile/galko/lists/31576/cover-homage-silver-surfer-1" TargetMode="External" Id="R6cf251ba73b747fd" /><ns0:Relationship Type="http://schemas.openxmlformats.org/officeDocument/2006/relationships/hyperlink" Target="https://s3.amazonaws.com/comicgeeks/comics/covers/large-3869592.jpg" TargetMode="External" Id="R21235ac565e941e4" /><ns0:Relationship Type="http://schemas.openxmlformats.org/officeDocument/2006/relationships/hyperlink" Target="https://www.stadiumcomics.com/products/moon-man-1-to-4-collectors-set-pre-order" TargetMode="External" Id="R07bf8da4cafd40f9" /><ns0:Relationship Type="http://schemas.openxmlformats.org/officeDocument/2006/relationships/hyperlink" Target="https://leagueofcomicgeeks.com/profile/galko/lists/31576/cover-homage-silver-surfer-1" TargetMode="External" Id="R1909e94f48514b9f" /><ns0:Relationship Type="http://schemas.openxmlformats.org/officeDocument/2006/relationships/hyperlink" Target="https://s3.amazonaws.com/comicgeeks/comics/covers/large-6725594.jpg" TargetMode="External" Id="R3da53010ce5248e6" /><ns0:Relationship Type="http://schemas.openxmlformats.org/officeDocument/2006/relationships/hyperlink" Target="https://www.stadiumcomics.com/products/annihilation-2099-4-pre-order" TargetMode="External" Id="Rd90c76f11e074efd" /><ns0:Relationship Type="http://schemas.openxmlformats.org/officeDocument/2006/relationships/hyperlink" Target="https://www.comics.org/issue/2649256/?display=grid" TargetMode="External" Id="R4715445e3ad64c0d" /><ns0:Relationship Type="http://schemas.openxmlformats.org/officeDocument/2006/relationships/hyperlink" Target="https://images.comiccollectorlive.com/covers/431/4317984c-13bf-45cc-b8d8-76c2ffb30019.jpg" TargetMode="External" Id="R5f553951d8534c28" /><ns0:Relationship Type="http://schemas.openxmlformats.org/officeDocument/2006/relationships/hyperlink" Target="https://d23.com/disney-stitch-unleash-the-holiday-variant-covers-coming-soon-to-marvel-comics/" TargetMode="External" Id="Rc298c57567d34bce" /><ns0:Relationship Type="http://schemas.openxmlformats.org/officeDocument/2006/relationships/hyperlink" Target="https://spidercomix.com/comics/the-avengers-2023/the-avengers-33/" TargetMode="External" Id="Rebfe2a721eb24dd6" /><ns0:Relationship Type="http://schemas.openxmlformats.org/officeDocument/2006/relationships/hyperlink" Target="https://d23.com/app/uploads/2025/11/IMAGE-1_Stitch-Unleash-the-Holidays-1.jpg" TargetMode="External" Id="R08eb747992424256" /></ns0:Relationships>
</file>

<file path=xl/worksheets/_rels/sheet3.xml.rels>&#65279;<?xml version="1.0" encoding="utf-8"?><Relationships xmlns="http://schemas.openxmlformats.org/package/2006/relationships"><Relationship Type="http://schemas.openxmlformats.org/officeDocument/2006/relationships/hyperlink" Target="https://leagueofcomicgeeks.com/comic/6489226/the-silver-surfer-1" TargetMode="External" Id="R2e32db933fd1495d" /><Relationship Type="http://schemas.openxmlformats.org/officeDocument/2006/relationships/hyperlink" Target="https://leagueofcomicgeeks.com/comic/6303258/fantasy-masterpieces-1" TargetMode="External" Id="Rf15a17d0ff0e4573" /><Relationship Type="http://schemas.openxmlformats.org/officeDocument/2006/relationships/hyperlink" Target="https://leagueofcomicgeeks.com/comic/9567412/silver-surfer-annual-2" TargetMode="External" Id="Rfd81fa160d634db5" /><Relationship Type="http://schemas.openxmlformats.org/officeDocument/2006/relationships/hyperlink" Target="https://leagueofcomicgeeks.com/comic/3172628/silver-surfer-dangerous-artifacts-1" TargetMode="External" Id="R1c72177f61284dc5" /><Relationship Type="http://schemas.openxmlformats.org/officeDocument/2006/relationships/hyperlink" Target="https://leagueofcomicgeeks.com/comic/3846437/essential-silver-surfer-vol-1-tp?variant=8406814" TargetMode="External" Id="R196f3c9a75ca4507" /><Relationship Type="http://schemas.openxmlformats.org/officeDocument/2006/relationships/hyperlink" Target="https://leagueofcomicgeeks.com/comic/4355499/marvel-zombies-5?variant=6062906" TargetMode="External" Id="Rcdab815c4c7148cc" /><Relationship Type="http://schemas.openxmlformats.org/officeDocument/2006/relationships/hyperlink" Target="https://leagueofcomicgeeks.com/comic/5455723/the-silver-surfer-omnibus-vol-1-hc?variant=7267044" TargetMode="External" Id="R2ac034a529354ac4" /><Relationship Type="http://schemas.openxmlformats.org/officeDocument/2006/relationships/hyperlink" Target="https://leagueofcomicgeeks.com/comic/4066270/marvel-masterworks-the-silver-surfer-vol-1-tp" TargetMode="External" Id="R641afa31a3b94559" /><Relationship Type="http://schemas.openxmlformats.org/officeDocument/2006/relationships/hyperlink" Target="https://leagueofcomicgeeks.com/comic/5938162/soldier-zero-1?variant=5997706" TargetMode="External" Id="Rcb189eb46b434fb4" /><Relationship Type="http://schemas.openxmlformats.org/officeDocument/2006/relationships/hyperlink" Target="https://leagueofcomicgeeks.com/comic/1368588/the-silver-cerebus-1" TargetMode="External" Id="Rb09fc17e876d49b9" /><Relationship Type="http://schemas.openxmlformats.org/officeDocument/2006/relationships/hyperlink" Target="https://leagueofcomicgeeks.com/comic/4011721/traveling-to-mars-2?variant=3869592" TargetMode="External" Id="Rdc504406a40d4d85" /><Relationship Type="http://schemas.openxmlformats.org/officeDocument/2006/relationships/hyperlink" Target="https://leagueofcomicgeeks.com/comic/7072525/moon-man-1?variant=6725594" TargetMode="External" Id="R4d01e1d0460b474d" /></Relationships>
</file>

<file path=xl/worksheets/_rels/sheet4.xml.rels>&#65279;<?xml version="1.0" encoding="utf-8"?><Relationships xmlns="http://schemas.openxmlformats.org/package/2006/relationships"><Relationship Type="http://schemas.openxmlformats.org/officeDocument/2006/relationships/hyperlink" Target="https://leagueofcomicgeeks.com/profile/galko/lists/31576/cover-homage-silver-surfer-1" TargetMode="External" Id="Rc0497eb1031748ec" /></Relationships>
</file>

<file path=xl/worksheets/sheet1.xml><?xml version="1.0" encoding="utf-8"?>
<worksheet xmlns="http://schemas.openxmlformats.org/spreadsheetml/2006/main">
  <sheetPr>
    <pageSetUpPr fitToPage="false"/>
  </sheetPr>
  <sheetViews>
    <sheetView showGridLines="1" workbookViewId="0"/>
  </sheetViews>
  <sheetFormatPr defaultColWidth="8.6796875" defaultRowHeight="15"/>
  <cols>
    <col min="1" max="1" width="38" hidden="0" customWidth="1"/>
    <col min="2" max="2" width="12" hidden="0" customWidth="1"/>
  </cols>
  <sheetData>
    <row r="1" ht="42" hidden="0" customHeight="1">
      <c r="A1" s="32" t="s">
        <v>0</v>
      </c>
      <c r="B1" s="33"/>
    </row>
    <row r="2" ht="58" hidden="0" customHeight="1">
      <c r="A2" s="34" t="str">
        <v>Original: Silver Surfer #1 (1968), August 1968. Cover by John Buscema (pencils); Joe Sinnott (inks); Frank Giacoia (additional inks attributed by GCD).</v>
      </c>
      <c r="B2" s="33"/>
    </row>
    <row r="3" ht="58" hidden="0" customHeight="1">
      <c r="A3" s="35" t="str">
        <v>Reviewed October 22, 2026. 10 distinct homage artworks. Grouped editions and references remain in Catalog.</v>
      </c>
      <c r="B3" s="33"/>
    </row>
    <row r="4" ht="15" hidden="0">
      <c r="A4" s="4" t="s">
        <v>1</v>
      </c>
      <c r="B4" s="4" t="s">
        <v>2</v>
      </c>
    </row>
    <row r="5" ht="15" hidden="0">
      <c r="A5" s="5" t="s">
        <v>3</v>
      </c>
      <c r="B5" s="6" t="n">
        <f aca="0">COUNTA(Catalog!$A$2:$A$200)</f>
        <v>13</v>
      </c>
    </row>
    <row r="6" ht="15" hidden="0">
      <c r="A6" s="5" t="s">
        <v>4</v>
      </c>
      <c r="B6" s="6" t="n">
        <f aca="0">COUNTIF(Catalog!$Y$2:$Y$200,"Verified")</f>
        <v>11</v>
      </c>
    </row>
    <row r="7" ht="15" hidden="0">
      <c r="A7" s="5" t="s">
        <v>5</v>
      </c>
      <c r="B7" s="6" t="n">
        <f aca="0">COUNTIF(Catalog!$Y$2:$Y$200,"Partial")</f>
        <v>2</v>
      </c>
    </row>
    <row r="8" ht="15" hidden="0">
      <c r="A8" s="5" t="s">
        <v>6</v>
      </c>
      <c r="B8" s="6" t="n">
        <f aca="0">COUNTIF(Catalog!$Y$2:$Y$200,"Needs Review")</f>
        <v>0</v>
      </c>
    </row>
    <row r="9" ht="15" hidden="0">
      <c r="A9" s="5" t="s">
        <v>7</v>
      </c>
      <c r="B9" s="6" t="n">
        <f aca="0">COUNTIF(Catalog!$S$2:$S$200,"Show")</f>
        <v>10</v>
      </c>
    </row>
    <row r="10" ht="15" hidden="0">
      <c r="A10" s="5" t="s">
        <v>8</v>
      </c>
      <c r="B10" s="6" t="n">
        <f aca="0">COUNTIF(Catalog!$S$2:$S$200,"Hide")</f>
        <v>3</v>
      </c>
    </row>
    <row r="11" ht="15" hidden="0">
      <c r="A11" s="5" t="s">
        <v>9</v>
      </c>
      <c r="B11" s="6" t="n">
        <f aca="0">COUNTIF(Catalog!$AE$2:$AE$200,"Published")</f>
        <v>13</v>
      </c>
    </row>
    <row r="12" ht="15" hidden="0">
      <c r="A12" s="5" t="s">
        <v>10</v>
      </c>
      <c r="B12" s="6" t="n">
        <f aca="0">COUNTIF(Catalog!$AE$2:$AE$200,"Solicited/Upcoming")+COUNTIF(Catalog!$AE$2:$AE$200,"Release unconfirmed")</f>
        <v>0</v>
      </c>
    </row>
    <row r="13" ht="15" hidden="0">
      <c r="A13" s="5" t="s">
        <v>11</v>
      </c>
      <c r="B13" s="6" t="n">
        <f aca="0">COUNTIF(Catalog!$I$2:$I$200,"Direct homage")</f>
        <v>8</v>
      </c>
    </row>
    <row r="14" ht="15" hidden="0">
      <c r="A14" s="5" t="s">
        <v>12</v>
      </c>
      <c r="B14" s="6" t="n">
        <f aca="0">0</f>
        <v>0</v>
      </c>
    </row>
    <row r="15" ht="15" hidden="0">
      <c r="A15" s="5" t="s">
        <v>13</v>
      </c>
      <c r="B15" s="6" t="n">
        <f aca="0">COUNTA(Catalog!$K$2:$K$200)-COUNTIF(Catalog!$K$2:$K$200,"Not documented")-COUNTIF(Catalog!$K$2:$K$200,"Not applicable")</f>
        <v>2</v>
      </c>
    </row>
    <row r="16" ht="15" hidden="0">
      <c r="A16" s="5" t="s">
        <v>14</v>
      </c>
      <c r="B16" s="6" t="n">
        <f aca="0">COUNTIF(Catalog!$AF$2:$AF$200,"Deep search 2026-10-19")+COUNTIF(Catalog!$AF$2:$AF$200,"Deep search 2026-10-22")</f>
        <v>13</v>
      </c>
    </row>
    <row r="17" ht="15" hidden="0">
      <c r="A17" s="5" t="s">
        <v>15</v>
      </c>
      <c r="B17" s="7" t="n">
        <f aca="0">IF(B5=0,0,B6/B5)</f>
        <v>0.8461538461538461</v>
      </c>
    </row>
    <row r="19" ht="15" hidden="0" customHeight="1">
      <c r="A19" s="36" t="str">
        <v>Records by publisher</v>
      </c>
      <c r="B19" s="29"/>
    </row>
    <row r="20" ht="15" hidden="0" customHeight="1">
      <c r="A20" s="37" t="str">
        <v>Aardvark-Vanaheim</v>
      </c>
      <c r="B20" s="37" t="n">
        <f aca="0">COUNTIF(Catalog!$E$2:$E$200,A20)</f>
        <v>1</v>
      </c>
    </row>
    <row r="21" ht="15" hidden="0" customHeight="1">
      <c r="A21" s="37" t="str">
        <v>Ablaze</v>
      </c>
      <c r="B21" s="37" t="n">
        <f aca="0">COUNTIF(Catalog!$E$2:$E$200,A21)</f>
        <v>1</v>
      </c>
    </row>
    <row r="22" ht="15" hidden="0" customHeight="1">
      <c r="A22" s="37" t="str">
        <v>BOOM! Studios</v>
      </c>
      <c r="B22" s="37" t="n">
        <f aca="0">COUNTIF(Catalog!$E$2:$E$200,A22)</f>
        <v>1</v>
      </c>
    </row>
    <row r="23" ht="15" hidden="0" customHeight="1">
      <c r="A23" s="37" t="str">
        <v>Image Comics</v>
      </c>
      <c r="B23" s="37" t="n">
        <f aca="0">COUNTIF(Catalog!$E$2:$E$200,A23)</f>
        <v>1</v>
      </c>
    </row>
    <row r="24" ht="15" hidden="0" customHeight="1">
      <c r="A24" s="37" t="str">
        <v>Marvel Comics</v>
      </c>
      <c r="B24" s="37" t="n">
        <f aca="0">COUNTIF(Catalog!$E$2:$E$200,A24)</f>
        <v>9</v>
      </c>
    </row>
    <row r="25" ht="15" hidden="0" customHeight="1">
      <c r="A25" s="29"/>
      <c r="B25" s="29"/>
    </row>
    <row r="26" ht="15" hidden="0" customHeight="1">
      <c r="A26" s="36" t="str">
        <v>Records by decade</v>
      </c>
      <c r="B26" s="29"/>
    </row>
    <row r="27" ht="15" hidden="0" customHeight="1">
      <c r="A27" s="37" t="str">
        <v>1970s</v>
      </c>
      <c r="B27" s="37" t="n">
        <f aca="0">COUNTIFS(Catalog!$D$2:$D$200,"&gt;=1970",Catalog!$D$2:$D$200,"&lt;=1979")</f>
        <v>1</v>
      </c>
    </row>
    <row r="28" ht="15" hidden="0" customHeight="1">
      <c r="A28" s="37" t="str">
        <v>1980s</v>
      </c>
      <c r="B28" s="37" t="n">
        <f aca="0">COUNTIFS(Catalog!$D$2:$D$200,"&gt;=1980",Catalog!$D$2:$D$200,"&lt;=1989")</f>
        <v>1</v>
      </c>
    </row>
    <row r="29" ht="15" hidden="0" customHeight="1">
      <c r="A29" s="37" t="str">
        <v>1990s</v>
      </c>
      <c r="B29" s="37" t="n">
        <f aca="0">COUNTIFS(Catalog!$D$2:$D$200,"&gt;=1990",Catalog!$D$2:$D$200,"&lt;=1999")</f>
        <v>1</v>
      </c>
    </row>
    <row r="30" ht="15" hidden="0" customHeight="1">
      <c r="A30" s="29" t="str">
        <v>2000s</v>
      </c>
      <c r="B30" s="29" t="n">
        <f>COUNTIFS(Catalog!$D$2:$D$200,"&gt;=2000",Catalog!$D$2:$D$200,"&lt;=2009")</f>
        <v>3</v>
      </c>
    </row>
    <row r="31" ht="15" hidden="0" customHeight="1">
      <c r="A31" s="29" t="str">
        <v>2010s</v>
      </c>
      <c r="B31" s="29" t="n">
        <f>COUNTIFS(Catalog!$D$2:$D$200,"&gt;=2010",Catalog!$D$2:$D$200,"&lt;=2019")</f>
        <v>2</v>
      </c>
    </row>
    <row r="32" ht="15" hidden="0" customHeight="1">
      <c r="A32" s="29" t="str">
        <v>2020s</v>
      </c>
      <c r="B32" s="29" t="n">
        <f>COUNTIFS(Catalog!$D$2:$D$200,"&gt;=2020",Catalog!$D$2:$D$200,"&lt;=2029")</f>
        <v>5</v>
      </c>
    </row>
    <row r="33" ht="15" hidden="0" customHeight="1">
      <c r="A33" s="29"/>
      <c r="B33" s="29"/>
    </row>
  </sheetData>
  <mergeCells>
    <mergeCell ref="A1:B1"/>
    <mergeCell ref="A2:B2"/>
    <mergeCell ref="A3:B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pageSetUpPr fitToPage="false"/>
  </sheetPr>
  <sheetViews>
    <sheetView showGridLines="1" workbookViewId="0">
      <pane xSplit="2" ySplit="1" topLeftCell="C2" activePane="bottomRight" state="frozen"/>
    </sheetView>
  </sheetViews>
  <sheetFormatPr defaultColWidth="8.6796875" defaultRowHeight="15"/>
  <cols>
    <col min="1" max="1" width="15" hidden="0" customWidth="1"/>
    <col min="2" max="2" width="30" hidden="0" customWidth="1"/>
    <col min="3" max="4" width="7" hidden="0" customWidth="1"/>
    <col min="5" max="6" width="22" hidden="0" customWidth="1"/>
    <col min="7" max="7" width="42" hidden="0" customWidth="1"/>
    <col min="8" max="8" width="30" hidden="0" customWidth="1"/>
    <col min="9" max="9" width="16" hidden="0" customWidth="1"/>
    <col min="10" max="10" width="24" hidden="0" customWidth="1"/>
    <col min="11" max="11" width="26" hidden="0" customWidth="1"/>
    <col min="12" max="12" width="14" hidden="0" customWidth="1"/>
    <col min="13" max="13" width="24" hidden="0" customWidth="1"/>
    <col min="14" max="14" width="22" hidden="0" customWidth="1"/>
    <col min="15" max="15" width="14" hidden="0" customWidth="1"/>
    <col min="16" max="16" width="12" hidden="0" customWidth="1"/>
    <col min="17" max="17" width="11" hidden="0" customWidth="1"/>
    <col min="18" max="18" width="16" hidden="0" customWidth="1"/>
    <col min="19" max="19" width="12" hidden="0" customWidth="1"/>
    <col min="20" max="20" width="40" hidden="0" customWidth="1"/>
    <col min="21" max="21" width="48" hidden="0" customWidth="1"/>
    <col min="22" max="23" width="60" hidden="0" customWidth="1"/>
    <col min="24" max="24" width="70" hidden="0" customWidth="1"/>
    <col min="25" max="25" width="13" hidden="0" customWidth="1"/>
    <col min="26" max="28" width="50" hidden="0" customWidth="1"/>
    <col min="29" max="29" width="22" hidden="0" customWidth="1"/>
    <col min="30" max="30" width="14" hidden="0" customWidth="1"/>
    <col min="31" max="31" width="16" hidden="0" customWidth="1"/>
    <col min="32" max="32" width="22" hidden="0" customWidth="1"/>
    <col min="3" max="3" width="14" hidden="0" customWidth="1"/>
  </cols>
  <sheetData>
    <row r="1" ht="30" hidden="0" customHeight="1">
      <c r="A1" s="10" t="s">
        <v>16</v>
      </c>
      <c r="B1" s="10" t="s">
        <v>17</v>
      </c>
      <c r="C1" s="10" t="s">
        <v>18</v>
      </c>
      <c r="D1" s="10" t="s">
        <v>19</v>
      </c>
      <c r="E1" s="10" t="s">
        <v>20</v>
      </c>
      <c r="F1" s="10" t="s">
        <v>21</v>
      </c>
      <c r="G1" s="10" t="s">
        <v>22</v>
      </c>
      <c r="H1" s="10" t="s">
        <v>23</v>
      </c>
      <c r="I1" s="10" t="s">
        <v>24</v>
      </c>
      <c r="J1" s="10" t="s">
        <v>25</v>
      </c>
      <c r="K1" s="10" t="s">
        <v>26</v>
      </c>
      <c r="L1" s="10" t="s">
        <v>27</v>
      </c>
      <c r="M1" s="10" t="s">
        <v>28</v>
      </c>
      <c r="N1" s="10" t="s">
        <v>29</v>
      </c>
      <c r="O1" s="10" t="s">
        <v>30</v>
      </c>
      <c r="P1" s="10" t="s">
        <v>31</v>
      </c>
      <c r="Q1" s="10" t="s">
        <v>32</v>
      </c>
      <c r="R1" s="10" t="s">
        <v>33</v>
      </c>
      <c r="S1" s="10" t="s">
        <v>34</v>
      </c>
      <c r="T1" s="10" t="s">
        <v>35</v>
      </c>
      <c r="U1" s="10" t="s">
        <v>36</v>
      </c>
      <c r="V1" s="10" t="s">
        <v>37</v>
      </c>
      <c r="W1" s="10" t="s">
        <v>38</v>
      </c>
      <c r="X1" s="10" t="s">
        <v>39</v>
      </c>
      <c r="Y1" s="10" t="s">
        <v>40</v>
      </c>
      <c r="Z1" s="10" t="s">
        <v>41</v>
      </c>
      <c r="AA1" s="10" t="s">
        <v>42</v>
      </c>
      <c r="AB1" s="10" t="s">
        <v>43</v>
      </c>
      <c r="AC1" s="10" t="s">
        <v>44</v>
      </c>
      <c r="AD1" s="10" t="s">
        <v>45</v>
      </c>
      <c r="AE1" s="10" t="s">
        <v>46</v>
      </c>
      <c r="AF1" s="10" t="s">
        <v>47</v>
      </c>
    </row>
    <row r="2" ht="78" hidden="0" customHeight="1">
      <c r="A2" s="23" t="str">
        <v>CL-SS1-0001</v>
      </c>
      <c r="B2" s="23" t="str">
        <v>Fantasy Masterpieces</v>
      </c>
      <c r="C2" s="23" t="str">
        <v>#1</v>
      </c>
      <c r="D2" s="21" t="n">
        <v>1979</v>
      </c>
      <c r="E2" s="23" t="str">
        <v>Marvel Comics</v>
      </c>
      <c r="F2" s="23" t="str">
        <v>John Buscema (pencils); Joe Sinnott (inks)</v>
      </c>
      <c r="G2" s="23" t="str">
        <v>Standard cover</v>
      </c>
      <c r="H2" s="23" t="str">
        <v>Silver Surfer #1 (1968)</v>
      </c>
      <c r="I2" s="23" t="str">
        <v>Reference / reused artwork</v>
      </c>
      <c r="J2" s="23" t="str">
        <v>Silver Surfer (Norrin Radd)</v>
      </c>
      <c r="K2" s="23" t="str">
        <v>Not documented</v>
      </c>
      <c r="L2" s="23" t="str">
        <v>Not applicable</v>
      </c>
      <c r="M2" s="23" t="str">
        <v>Not publicly confirmed</v>
      </c>
      <c r="N2" s="23" t="str">
        <v>Standard cover</v>
      </c>
      <c r="O2" s="23" t="str">
        <v>US / English</v>
      </c>
      <c r="P2" s="22" t="str">
        <v>1979-09</v>
      </c>
      <c r="Q2" s="23" t="str">
        <v>Not Owned</v>
      </c>
      <c r="R2" s="23" t="str">
        <v>Not supplied</v>
      </c>
      <c r="S2" s="23" t="str">
        <v>Hide</v>
      </c>
      <c r="T2" s="23" t="str">
        <v>fantasy-masterpieces-1-1979-standard-cover-silver-surfer-1-1968-homage</v>
      </c>
      <c r="U2" s="23" t="str">
        <v>Fantasy Masterpieces #1 — Standard cover</v>
      </c>
      <c r="V2" s="23" t="str">
        <v>Fantasy Masterpieces #1 (1979) is retained as a research reference. Original Buscema/Sinnott figure reused with revised lettering and layout, rather than a redrawn homage. Exact newsstand barcode cover reviewed. September 1979 release; sources disagree on the exact day, so the input September 25 date is not asserted. December 1979 is the cover date. Reclassified as a reference; source ownership preserved.</v>
      </c>
      <c r="W2" s="23" t="str">
        <v>Reference treatment or source artwork reuse; not included in the count of distinct homage artworks. Original Buscema/Sinnott figure reused with revised lettering and layout, rather than a redrawn homage. Exact newsstand barcode cover reviewed. September 1979 release; sources disagree on the exact day, so the input September 25 date is not asserted. December 1979 is the cover date. Reclassified as a reference; source ownership preserved.</v>
      </c>
      <c r="X2" s="23" t="str">
        <v>Original Buscema/Sinnott figure reused with revised lettering and layout, rather than a redrawn homage. Exact newsstand barcode cover reviewed. September 1979 release; sources disagree on the exact day, so the input September 25 date is not asserted. December 1979 is the cover date. Reclassified as a reference; source ownership preserved. Reference or grouped edition; excluded from distinct-artwork gallery. Best matching exact edition asset located is native 600×935, below preferred resolution; not upscaled.</v>
      </c>
      <c r="Y2" s="24" t="str">
        <v>Verified</v>
      </c>
      <c r="Z2" s="25" t="str">
        <v>https://www.comics.org/series/2508/overview/</v>
      </c>
      <c r="AA2" s="25" t="str">
        <v>https://leagueofcomicgeeks.com/profile/galko/lists/31576/cover-homage-silver-surfer-1</v>
      </c>
      <c r="AB2" s="25" t="str">
        <v>https://s3.amazonaws.com/comicgeeks/comics/covers/large-6303258.jpg</v>
      </c>
      <c r="AC2" s="23" t="str">
        <v>CL-SS1-0001.jpg</v>
      </c>
      <c r="AD2" s="23" t="str">
        <v>Not independently verified</v>
      </c>
      <c r="AE2" s="23" t="str">
        <v>Published</v>
      </c>
      <c r="AF2" s="23" t="str">
        <v>Deep search 2026-10-19</v>
      </c>
    </row>
    <row r="3" ht="66" hidden="0" customHeight="1">
      <c r="A3" s="23" t="str">
        <v>CL-SS1-0002</v>
      </c>
      <c r="B3" s="23" t="str">
        <v>Silver Surfer Annual</v>
      </c>
      <c r="C3" s="23" t="str">
        <v>#2</v>
      </c>
      <c r="D3" s="21" t="n">
        <v>1989</v>
      </c>
      <c r="E3" s="23" t="str">
        <v>Marvel Comics</v>
      </c>
      <c r="F3" s="23" t="str">
        <v>Ron Lim (pencils); Joe Rubinstein (inks)</v>
      </c>
      <c r="G3" s="23" t="str">
        <v>Standard cover</v>
      </c>
      <c r="H3" s="23" t="str">
        <v>Silver Surfer #1 (1968)</v>
      </c>
      <c r="I3" s="23" t="str">
        <v>Direct homage</v>
      </c>
      <c r="J3" s="23" t="str">
        <v>Silver Surfer (Norrin Radd)</v>
      </c>
      <c r="K3" s="23" t="str">
        <v>Not documented</v>
      </c>
      <c r="L3" s="23" t="str">
        <v>Not applicable</v>
      </c>
      <c r="M3" s="23" t="str">
        <v>Not publicly confirmed</v>
      </c>
      <c r="N3" s="23" t="str">
        <v>Standard cover</v>
      </c>
      <c r="O3" s="23" t="str">
        <v>US / English</v>
      </c>
      <c r="P3" s="22" t="n">
        <v>32609</v>
      </c>
      <c r="Q3" s="23" t="str">
        <v>Not Owned</v>
      </c>
      <c r="R3" s="23" t="str">
        <v>Not supplied</v>
      </c>
      <c r="S3" s="23" t="str">
        <v>Show</v>
      </c>
      <c r="T3" s="23" t="str">
        <v>silver-surfer-annual-2-1989-standard-cover-silver-surfer-1-1968-homage</v>
      </c>
      <c r="U3" s="23" t="str">
        <v>Silver Surfer Annual #2 — Standard cover</v>
      </c>
      <c r="V3" s="23" t="str">
        <v>Silver Surfer Annual #2 (1989) – Standard cover. Cover by Ron Lim (pencils); Joe Rubinstein (inks); a reinterpretation of The Silver Surfer #1 (1968).</v>
      </c>
      <c r="W3" s="23" t="str">
        <v>Listed on galko's League of Comic Geeks list 'Cover Homage: Silver Surfer #1'.</v>
      </c>
      <c r="X3" s="23" t="str">
        <v>Cover pencils by Ron Lim and inks by Joe Rubinstein. The raised-hand stance reworks the 1968 composition. Large flanking faces remain uncertain and require character follow-up. Historical April 11 on-sale date retained from the supplied PDF; August 1989 is the cover date. Marvel’s January 1 entry is a placeholder. Best matching exact edition asset located is native 400×617, below preferred resolution; not upscaled. Some depicted identities remain unresolved.</v>
      </c>
      <c r="Y3" s="24" t="str">
        <v>Partial</v>
      </c>
      <c r="Z3" s="25" t="str">
        <v>https://www.marvel.com/comics/issue/69460/silver_surfer_annual_1988_2</v>
      </c>
      <c r="AA3" s="25" t="str">
        <v>https://leagueofcomicgeeks.com/profile/galko/lists/31576/cover-homage-silver-surfer-1</v>
      </c>
      <c r="AB3" s="25" t="str">
        <v>https://s3.amazonaws.com/comicgeeks/comics/covers/large-9567412.jpg</v>
      </c>
      <c r="AC3" s="23" t="str">
        <v>CL-SS1-0002.jpg</v>
      </c>
      <c r="AD3" s="23" t="str">
        <v>Not independently verified</v>
      </c>
      <c r="AE3" s="23" t="str">
        <v>Published</v>
      </c>
      <c r="AF3" s="23" t="str">
        <v>Deep search 2026-10-19</v>
      </c>
    </row>
    <row r="4" ht="66" hidden="0" customHeight="1">
      <c r="A4" s="23" t="str">
        <v>CL-SS1-0003</v>
      </c>
      <c r="B4" s="23" t="str">
        <v>Silver Surfer: Dangerous Artifacts</v>
      </c>
      <c r="C4" s="23" t="str">
        <v>#1</v>
      </c>
      <c r="D4" s="21" t="n">
        <v>1996</v>
      </c>
      <c r="E4" s="23" t="str">
        <v>Marvel Comics</v>
      </c>
      <c r="F4" s="23" t="str">
        <v>Claudio Castellini</v>
      </c>
      <c r="G4" s="23" t="str">
        <v>Standard cover</v>
      </c>
      <c r="H4" s="23" t="str">
        <v>Silver Surfer #1 (1968)</v>
      </c>
      <c r="I4" s="23" t="str">
        <v>Direct homage</v>
      </c>
      <c r="J4" s="23" t="str">
        <v>Silver Surfer (Norrin Radd); Galactus; Thanos; White Raven</v>
      </c>
      <c r="K4" s="23" t="str">
        <v>Not documented</v>
      </c>
      <c r="L4" s="23" t="str">
        <v>Not applicable</v>
      </c>
      <c r="M4" s="23" t="str">
        <v>Not publicly confirmed</v>
      </c>
      <c r="N4" s="23" t="str">
        <v>Standard cover</v>
      </c>
      <c r="O4" s="23" t="str">
        <v>US / English</v>
      </c>
      <c r="P4" s="22" t="n">
        <v>35235</v>
      </c>
      <c r="Q4" s="23" t="str">
        <v>Not Owned</v>
      </c>
      <c r="R4" s="23" t="str">
        <v>Not supplied</v>
      </c>
      <c r="S4" s="23" t="str">
        <v>Show</v>
      </c>
      <c r="T4" s="23" t="str">
        <v>silver-surfer-dangerous-artifacts-1-1996-standard-cover-silver-surfer-1-1968-homage</v>
      </c>
      <c r="U4" s="23" t="str">
        <v>Silver Surfer: Dangerous Artifacts #1 — Standard cover</v>
      </c>
      <c r="V4" s="23" t="str">
        <v>Silver Surfer: Dangerous Artifacts #1 (1996) – Standard cover. Cover by Claudio Castellini; a reinterpretation of The Silver Surfer #1 (1968).</v>
      </c>
      <c r="W4" s="23" t="str">
        <v>Listed on galko's League of Comic Geeks list 'Cover Homage: Silver Surfer #1'.</v>
      </c>
      <c r="X4" s="23" t="str">
        <v>Exact cover credits and all four depicted characters are indexed by GCD; Claudio Castellini painted the cover. US on-sale date June 19, 1996 corrects the input June 2 date. The central raised-hand/board image loosely echoes the original, but an independent creator statement identifying the target was not located; classification remains qualified. Best matching exact edition asset located is native 472×721, below preferred resolution; not upscaled. Some depicted identities remain unresolved.</v>
      </c>
      <c r="Y4" s="24" t="str">
        <v>Partial</v>
      </c>
      <c r="Z4" s="25" t="str">
        <v>https://my.comics.org/issue/306006/</v>
      </c>
      <c r="AA4" s="25" t="str">
        <v>https://leagueofcomicgeeks.com/profile/galko/lists/31576/cover-homage-silver-surfer-1</v>
      </c>
      <c r="AB4" s="25" t="str">
        <v>https://s3.amazonaws.com/comicgeeks/comics/covers/large-3172628.jpg</v>
      </c>
      <c r="AC4" s="23" t="str">
        <v>CL-SS1-0003.jpg</v>
      </c>
      <c r="AD4" s="23" t="str">
        <v>Not independently verified</v>
      </c>
      <c r="AE4" s="23" t="str">
        <v>Published</v>
      </c>
      <c r="AF4" s="23" t="str">
        <v>Deep search 2026-10-19</v>
      </c>
    </row>
    <row r="5" ht="66" hidden="0" customHeight="1">
      <c r="A5" s="23" t="str">
        <v>CL-SS1-0004</v>
      </c>
      <c r="B5" s="23" t="str">
        <v>Essential Silver Surfer Vol. 1 TP</v>
      </c>
      <c r="C5" s="23" t="str">
        <v>Not numbered</v>
      </c>
      <c r="D5" s="21" t="n">
        <v>2005</v>
      </c>
      <c r="E5" s="23" t="str">
        <v>Marvel Comics</v>
      </c>
      <c r="F5" s="23" t="str">
        <v>John Buscema (original pencils); Joe Sinnott (original inks)</v>
      </c>
      <c r="G5" s="23" t="str">
        <v>2nd Printing</v>
      </c>
      <c r="H5" s="23" t="str">
        <v>Silver Surfer #1 (1968)</v>
      </c>
      <c r="I5" s="23" t="str">
        <v>Reference / reused artwork</v>
      </c>
      <c r="J5" s="23" t="str">
        <v>Silver Surfer (Norrin Radd)</v>
      </c>
      <c r="K5" s="23" t="str">
        <v>Not documented</v>
      </c>
      <c r="L5" s="23" t="str">
        <v>Not applicable</v>
      </c>
      <c r="M5" s="23" t="str">
        <v>Not publicly confirmed</v>
      </c>
      <c r="N5" s="23" t="str">
        <v>Variant cover</v>
      </c>
      <c r="O5" s="23" t="str">
        <v>US / English</v>
      </c>
      <c r="P5" s="22" t="str">
        <v>2005</v>
      </c>
      <c r="Q5" s="23" t="str">
        <v>Not Owned</v>
      </c>
      <c r="R5" s="23" t="str">
        <v>Not supplied</v>
      </c>
      <c r="S5" s="23" t="str">
        <v>Hide</v>
      </c>
      <c r="T5" s="23" t="str">
        <v>essential-silver-surfer-vol-1-tp-2005-2nd-printing-silver-surfer-1-1968-homage</v>
      </c>
      <c r="U5" s="23" t="str">
        <v>Essential Silver Surfer Vol. 1 TP Not numbered — 2nd Printing</v>
      </c>
      <c r="V5" s="23" t="str">
        <v>Essential Silver Surfer Vol. 1 TP (2005) is retained as a research reference. Second-printing collection reuses the 1968 figure with updated color and trade dress. This is a reference treatment, not new homage drawing. Input January 1, 2005 is a placeholder; exact release day remains unconfirmed, so only the year is asserted.</v>
      </c>
      <c r="W5" s="23" t="str">
        <v>Reference treatment or source artwork reuse; not included in the count of distinct homage artworks. Second-printing collection reuses the 1968 figure with updated color and trade dress. This is a reference treatment, not new homage drawing. Input January 1, 2005 is a placeholder; exact release day remains unconfirmed, so only the year is asserted.</v>
      </c>
      <c r="X5" s="23" t="str">
        <v>Second-printing collection reuses the 1968 figure with updated color and trade dress. This is a reference treatment, not new homage drawing. Input January 1, 2005 is a placeholder; exact release day remains unconfirmed, so only the year is asserted. Reference or grouped edition; excluded from distinct-artwork gallery. Best matching exact edition asset located is native 600×917, below preferred resolution; not upscaled.</v>
      </c>
      <c r="Y5" s="26" t="str">
        <v>Verified</v>
      </c>
      <c r="Z5" s="25" t="str">
        <v>https://stripinfo.be/reeks/strip/156243_Essential_Silver_Surfer_1_Silver_Surfer_vol1</v>
      </c>
      <c r="AA5" s="25" t="str">
        <v>https://leagueofcomicgeeks.com/profile/galko/lists/31576/cover-homage-silver-surfer-1</v>
      </c>
      <c r="AB5" s="25" t="str">
        <v>https://s3.amazonaws.com/comicgeeks/comics/covers/large-8406814.jpg</v>
      </c>
      <c r="AC5" s="23" t="str">
        <v>CL-SS1-0004.jpg</v>
      </c>
      <c r="AD5" s="23" t="str">
        <v>Not independently verified</v>
      </c>
      <c r="AE5" s="23" t="str">
        <v>Published</v>
      </c>
      <c r="AF5" s="23" t="str">
        <v>Deep search 2026-10-19</v>
      </c>
    </row>
    <row r="6" ht="54" hidden="0" customHeight="1">
      <c r="A6" s="23" t="str">
        <v>CL-SS1-0005</v>
      </c>
      <c r="B6" s="23" t="str">
        <v>Marvel Zombies</v>
      </c>
      <c r="C6" s="23" t="str">
        <v>#5</v>
      </c>
      <c r="D6" s="21" t="n">
        <v>2006</v>
      </c>
      <c r="E6" s="23" t="str">
        <v>Marvel Comics</v>
      </c>
      <c r="F6" s="23" t="str">
        <v>Arthur Suydam</v>
      </c>
      <c r="G6" s="23" t="str">
        <v>2nd Printing</v>
      </c>
      <c r="H6" s="23" t="str">
        <v>Silver Surfer #1 (1968)</v>
      </c>
      <c r="I6" s="23" t="str">
        <v>Direct homage</v>
      </c>
      <c r="J6" s="23" t="str">
        <v>Silver Surfer (Norrin Radd, zombified)</v>
      </c>
      <c r="K6" s="23" t="str">
        <v>Not documented</v>
      </c>
      <c r="L6" s="23" t="str">
        <v>Not applicable</v>
      </c>
      <c r="M6" s="23" t="str">
        <v>Not publicly confirmed</v>
      </c>
      <c r="N6" s="23" t="str">
        <v>Variant cover</v>
      </c>
      <c r="O6" s="23" t="str">
        <v>US / English</v>
      </c>
      <c r="P6" s="22" t="str">
        <v>2006</v>
      </c>
      <c r="Q6" s="23" t="str">
        <v>Not Owned</v>
      </c>
      <c r="R6" s="23" t="str">
        <v>Not supplied</v>
      </c>
      <c r="S6" s="23" t="str">
        <v>Show</v>
      </c>
      <c r="T6" s="23" t="str">
        <v>marvel-zombies-5-2006-2nd-printing-silver-surfer-1-1968-homage</v>
      </c>
      <c r="U6" s="23" t="str">
        <v>Marvel Zombies #5 — 2nd Printing</v>
      </c>
      <c r="V6" s="23" t="str">
        <v>Marvel Zombies #5 (2006) – 2nd Printing. Cover by Arthur Suydam; a reinterpretation of The Silver Surfer #1 (1968).</v>
      </c>
      <c r="W6" s="23" t="str">
        <v>Listed on galko's League of Comic Geeks list 'Cover Homage: Silver Surfer #1'.</v>
      </c>
      <c r="X6" s="23" t="str">
        <v>Arthur Suydam’s exact second-printing painting turns the standing Surfer and board over Earth into a zombie image. The supplied April 5 date belongs to the base record and is not confirmed for this printing. GCD indexes a July 2006 cover date. Exact on-sale day is unresolved; only the year is asserted. Best matching exact edition asset located is native 600×918, below preferred resolution; not upscaled.</v>
      </c>
      <c r="Y6" s="24" t="str">
        <v>Verified</v>
      </c>
      <c r="Z6" s="25" t="str">
        <v>https://www.mycomicshop.com/search?maxyr=2007&amp;mingr=0&amp;minyr=2005&amp;q=Marvel+Zombies++5</v>
      </c>
      <c r="AA6" s="25" t="str">
        <v>https://leagueofcomicgeeks.com/profile/galko/lists/31576/cover-homage-silver-surfer-1</v>
      </c>
      <c r="AB6" s="25" t="str">
        <v>https://s3.amazonaws.com/comicgeeks/comics/covers/large-6062906.jpg</v>
      </c>
      <c r="AC6" s="23" t="str">
        <v>CL-SS1-0005.jpg</v>
      </c>
      <c r="AD6" s="23" t="str">
        <v>Not independently verified</v>
      </c>
      <c r="AE6" s="23" t="str">
        <v>Published</v>
      </c>
      <c r="AF6" s="23" t="str">
        <v>Deep search 2026-10-19</v>
      </c>
    </row>
    <row r="7" ht="66" hidden="0" customHeight="1">
      <c r="A7" s="23" t="str">
        <v>CL-SS1-0006</v>
      </c>
      <c r="B7" s="23" t="str">
        <v>The Silver Surfer Omnibus Vol. 1 HC</v>
      </c>
      <c r="C7" s="23" t="str">
        <v>Not numbered</v>
      </c>
      <c r="D7" s="21" t="n">
        <v>2007</v>
      </c>
      <c r="E7" s="23" t="str">
        <v>Marvel Comics</v>
      </c>
      <c r="F7" s="23" t="str">
        <v>Esad Ribić</v>
      </c>
      <c r="G7" s="23" t="str">
        <v>Esad Ribić painted variant / DM edition</v>
      </c>
      <c r="H7" s="23" t="str">
        <v>Silver Surfer #1 (1968)</v>
      </c>
      <c r="I7" s="23" t="str">
        <v>Direct homage</v>
      </c>
      <c r="J7" s="23" t="str">
        <v>Silver Surfer (Norrin Radd)</v>
      </c>
      <c r="K7" s="23" t="str">
        <v>Not documented</v>
      </c>
      <c r="L7" s="23" t="str">
        <v>Not applicable</v>
      </c>
      <c r="M7" s="23" t="str">
        <v>Not publicly confirmed</v>
      </c>
      <c r="N7" s="23" t="str">
        <v>Variant cover</v>
      </c>
      <c r="O7" s="23" t="str">
        <v>US / English</v>
      </c>
      <c r="P7" s="22" t="str">
        <v>2007</v>
      </c>
      <c r="Q7" s="23" t="str">
        <v>Not Owned</v>
      </c>
      <c r="R7" s="23" t="str">
        <v>Not supplied</v>
      </c>
      <c r="S7" s="23" t="str">
        <v>Show</v>
      </c>
      <c r="T7" s="23" t="str">
        <v>the-silver-surfer-omnibus-vol-1-hc-2007-paul-rivoche-dm-edition-silver-surfer-1-1968-homage</v>
      </c>
      <c r="U7" s="23" t="str">
        <v>The Silver Surfer Omnibus Vol. 1 HC Not numbered — Esad Ribić painted variant / DM edition</v>
      </c>
      <c r="V7" s="23" t="str">
        <v>The Silver Surfer Omnibus Vol. 1 HC (2007) – Esad Ribić painted variant / DM edition. Cover by Esad Ribić; a reinterpretation of The Silver Surfer #1 (1968).</v>
      </c>
      <c r="W7" s="23" t="str">
        <v>Listed on galko's League of Comic Geeks list 'Cover Homage: Silver Surfer #1'.</v>
      </c>
      <c r="X7" s="23" t="str">
        <v>Corrects the input Paul Rivoche credit: the supplied PDF and the original painting auction identify Esad Ribić. This is a new painted homage. A later 2020 reprint of the same art is grouped, not counted again. Contemporary release announcements and later bibliographies conflict on the original May/June 2007 date; only the year is asserted. Best matching exact edition asset located is native 450×682, below preferred resolution; not upscaled.</v>
      </c>
      <c r="Y7" s="24" t="str">
        <v>Verified</v>
      </c>
      <c r="Z7" s="25" t="str">
        <v>https://www.comiclink.com/auctions/item.asp?id=1457780</v>
      </c>
      <c r="AA7" s="25" t="str">
        <v>https://leagueofcomicgeeks.com/profile/galko/lists/31576/cover-homage-silver-surfer-1</v>
      </c>
      <c r="AB7" s="25" t="str">
        <v>https://s3.amazonaws.com/comicgeeks/comics/covers/large-7267044.jpg</v>
      </c>
      <c r="AC7" s="23" t="str">
        <v>CL-SS1-0006.jpg</v>
      </c>
      <c r="AD7" s="23" t="str">
        <v>Not independently verified</v>
      </c>
      <c r="AE7" s="23" t="str">
        <v>Published</v>
      </c>
      <c r="AF7" s="23" t="str">
        <v>Deep search 2026-10-19</v>
      </c>
    </row>
    <row r="8" ht="54" hidden="0" customHeight="1">
      <c r="A8" s="23" t="str">
        <v>CL-SS1-0007</v>
      </c>
      <c r="B8" s="23" t="str">
        <v>Marvel Masterworks: The Silver Surfer Vol. 1 TP</v>
      </c>
      <c r="C8" s="23" t="str">
        <v>Not numbered</v>
      </c>
      <c r="D8" s="21" t="n">
        <v>2010</v>
      </c>
      <c r="E8" s="23" t="str">
        <v>Marvel Comics</v>
      </c>
      <c r="F8" s="23" t="str">
        <v>John Buscema (original pencils); Dean White (painting)</v>
      </c>
      <c r="G8" s="23" t="str">
        <v>Standard cover</v>
      </c>
      <c r="H8" s="23" t="str">
        <v>Silver Surfer #1 (1968)</v>
      </c>
      <c r="I8" s="23" t="str">
        <v>Reference / reused artwork</v>
      </c>
      <c r="J8" s="23" t="str">
        <v>Silver Surfer (Norrin Radd)</v>
      </c>
      <c r="K8" s="23" t="str">
        <v>Not documented</v>
      </c>
      <c r="L8" s="23" t="str">
        <v>Not applicable</v>
      </c>
      <c r="M8" s="23" t="str">
        <v>Not publicly confirmed</v>
      </c>
      <c r="N8" s="23" t="str">
        <v>Collected edition</v>
      </c>
      <c r="O8" s="23" t="str">
        <v>US / English</v>
      </c>
      <c r="P8" s="22" t="n">
        <v>40296</v>
      </c>
      <c r="Q8" s="23" t="str">
        <v>Not Owned</v>
      </c>
      <c r="R8" s="23" t="str">
        <v>Not supplied</v>
      </c>
      <c r="S8" s="23" t="str">
        <v>Hide</v>
      </c>
      <c r="T8" s="23" t="str">
        <v>marvel-masterworks-the-silver-surfer-vol-1-tp-2010-standard-cover-silver-surfer-1-1968-homage</v>
      </c>
      <c r="U8" s="23" t="str">
        <v>Marvel Masterworks: The Silver Surfer Vol. 1 TP Not numbered — Standard cover</v>
      </c>
      <c r="V8" s="23" t="str">
        <v>Marvel Masterworks: The Silver Surfer Vol. 1 TP (2010) is retained as a research reference. GCD specifies that Dean White painted over John Buscema’s original pencils. Marvel confirms April 28, 2010. Kept as a reference because the original drawing is reused, despite the substantial painted treatment.</v>
      </c>
      <c r="W8" s="23" t="str">
        <v>Reference treatment or source artwork reuse; not included in the count of distinct homage artworks. GCD specifies that Dean White painted over John Buscema’s original pencils. Marvel confirms April 28, 2010. Kept as a reference because the original drawing is reused, despite the substantial painted treatment.</v>
      </c>
      <c r="X8" s="23" t="str">
        <v>GCD specifies that Dean White painted over John Buscema’s original pencils. Marvel confirms April 28, 2010. Kept as a reference because the original drawing is reused, despite the substantial painted treatment. Reference or grouped edition; excluded from distinct-artwork gallery. Best matching exact edition asset located is native 600×858, below preferred resolution; not upscaled.</v>
      </c>
      <c r="Y8" s="26" t="str">
        <v>Verified</v>
      </c>
      <c r="Z8" s="25" t="str">
        <v>https://www.marvel.com/comics/collection/29081/</v>
      </c>
      <c r="AA8" s="25" t="str">
        <v>https://leagueofcomicgeeks.com/profile/galko/lists/31576/cover-homage-silver-surfer-1</v>
      </c>
      <c r="AB8" s="25" t="str">
        <v>https://s3.amazonaws.com/comicgeeks/comics/covers/large-4066270.jpg</v>
      </c>
      <c r="AC8" s="23" t="str">
        <v>CL-SS1-0007.jpg</v>
      </c>
      <c r="AD8" s="23" t="str">
        <v>Not independently verified</v>
      </c>
      <c r="AE8" s="23" t="str">
        <v>Published</v>
      </c>
      <c r="AF8" s="23" t="str">
        <v>Deep search 2026-10-19</v>
      </c>
    </row>
    <row r="9" ht="54" hidden="0" customHeight="1">
      <c r="A9" s="23" t="str">
        <v>CL-SS1-0008</v>
      </c>
      <c r="B9" s="23" t="str">
        <v>Soldier Zero</v>
      </c>
      <c r="C9" s="23" t="str">
        <v>#1</v>
      </c>
      <c r="D9" s="21" t="n">
        <v>2010</v>
      </c>
      <c r="E9" s="23" t="str">
        <v>BOOM! Studios</v>
      </c>
      <c r="F9" s="23" t="str">
        <v>Paul Rivoche</v>
      </c>
      <c r="G9" s="23" t="str">
        <v>Midtown Comics Paul Rivoche Variant</v>
      </c>
      <c r="H9" s="23" t="str">
        <v>Silver Surfer #1 (1968)</v>
      </c>
      <c r="I9" s="23" t="str">
        <v>Direct homage</v>
      </c>
      <c r="J9" s="23" t="str">
        <v>Soldier Zero</v>
      </c>
      <c r="K9" s="23" t="str">
        <v>Midtown Comics</v>
      </c>
      <c r="L9" s="23" t="str">
        <v>Not applicable</v>
      </c>
      <c r="M9" s="23" t="str">
        <v>Not publicly confirmed</v>
      </c>
      <c r="N9" s="23" t="str">
        <v>Variant cover</v>
      </c>
      <c r="O9" s="23" t="str">
        <v>US / English</v>
      </c>
      <c r="P9" s="22" t="n">
        <v>40471</v>
      </c>
      <c r="Q9" s="23" t="str">
        <v>Not Owned</v>
      </c>
      <c r="R9" s="23" t="str">
        <v>Not supplied</v>
      </c>
      <c r="S9" s="23" t="str">
        <v>Show</v>
      </c>
      <c r="T9" s="23" t="str">
        <v>soldier-zero-1-2010-midtown-comics-esad-ribi-variant-silver-surfer-1-1968-homage</v>
      </c>
      <c r="U9" s="23" t="str">
        <v>Soldier Zero #1 — Midtown Comics Paul Rivoche Variant</v>
      </c>
      <c r="V9" s="23" t="str">
        <v>Soldier Zero #1 (2010) – Midtown Comics Paul Rivoche Variant. Cover by Paul Rivoche; a reinterpretation of The Silver Surfer #1 (1968).</v>
      </c>
      <c r="W9" s="23" t="str">
        <v>Listed on galko's League of Comic Geeks list 'Cover Homage: Silver Surfer #1'.</v>
      </c>
      <c r="X9" s="23" t="str">
        <v>Corrects the input Esad Ribić credit: the supplied PDF and exact GCD Midtown variant entry identify Paul Rivoche. The armored Soldier Zero figure stands over a planet in the original composition. The civilian host identity is not inferred from the series title alone. Best matching exact edition asset located is native 600×910, below preferred resolution; not upscaled.</v>
      </c>
      <c r="Y9" s="24" t="str">
        <v>Verified</v>
      </c>
      <c r="Z9" s="25" t="str">
        <v>https://www.comics.org/issue/1649719/</v>
      </c>
      <c r="AA9" s="25" t="str">
        <v>https://leagueofcomicgeeks.com/profile/galko/lists/31576/cover-homage-silver-surfer-1</v>
      </c>
      <c r="AB9" s="25" t="str">
        <v>https://s3.amazonaws.com/comicgeeks/comics/covers/large-5997706.jpg</v>
      </c>
      <c r="AC9" s="23" t="str">
        <v>CL-SS1-0008.jpg</v>
      </c>
      <c r="AD9" s="23" t="str">
        <v>Not independently verified</v>
      </c>
      <c r="AE9" s="23" t="str">
        <v>Published</v>
      </c>
      <c r="AF9" s="23" t="str">
        <v>Deep search 2026-10-19</v>
      </c>
    </row>
    <row r="10" ht="54" hidden="0" customHeight="1">
      <c r="A10" s="23" t="str">
        <v>CL-SS1-0009</v>
      </c>
      <c r="B10" s="23" t="str">
        <v>The Silver Cerebus</v>
      </c>
      <c r="C10" s="23" t="str">
        <v>#1</v>
      </c>
      <c r="D10" s="21" t="n">
        <v>2020</v>
      </c>
      <c r="E10" s="23" t="str">
        <v>Aardvark-Vanaheim</v>
      </c>
      <c r="F10" s="23" t="str">
        <v>David Birdsong; Benjamin Hobbs</v>
      </c>
      <c r="G10" s="23" t="str">
        <v>Standard cover</v>
      </c>
      <c r="H10" s="23" t="str">
        <v>Silver Surfer #1 (1968)</v>
      </c>
      <c r="I10" s="23" t="str">
        <v>Direct homage</v>
      </c>
      <c r="J10" s="23" t="str">
        <v>Cerebus</v>
      </c>
      <c r="K10" s="23" t="str">
        <v>Not documented</v>
      </c>
      <c r="L10" s="23" t="str">
        <v>Not applicable</v>
      </c>
      <c r="M10" s="23" t="str">
        <v>Not publicly confirmed</v>
      </c>
      <c r="N10" s="23" t="str">
        <v>Standard cover</v>
      </c>
      <c r="O10" s="23" t="str">
        <v>US / English</v>
      </c>
      <c r="P10" s="22" t="n">
        <v>43887</v>
      </c>
      <c r="Q10" s="23" t="str">
        <v>Not Owned</v>
      </c>
      <c r="R10" s="23" t="str">
        <v>Not supplied</v>
      </c>
      <c r="S10" s="23" t="str">
        <v>Show</v>
      </c>
      <c r="T10" s="23" t="str">
        <v>the-silver-cerebus-1-2020-standard-cover-silver-surfer-1-1968-homage</v>
      </c>
      <c r="U10" s="23" t="str">
        <v>The Silver Cerebus #1 — Standard cover</v>
      </c>
      <c r="V10" s="23" t="str">
        <v>The Silver Cerebus #1 (2020) – Standard cover. Cover by David Birdsong; Benjamin Hobbs; a reinterpretation of The Silver Surfer #1 (1968).</v>
      </c>
      <c r="W10" s="23" t="str">
        <v>Listed on galko's League of Comic Geeks list 'Cover Homage: Silver Surfer #1'.</v>
      </c>
      <c r="X10" s="23" t="str">
        <v>Contemporary publisher solicitation credits David Birdsong for the cover and Benjamin Hobbs for art/cover; these differ from the interior Dave Sim/Gustave Doré credits. Cerebus replaces the Surfer. A larger publisher press image was located and retained with all parody trade dress. Best matching exact edition asset located is native 600×923, below preferred resolution; not upscaled.</v>
      </c>
      <c r="Y10" s="24" t="str">
        <v>Verified</v>
      </c>
      <c r="Z10" s="25" t="str">
        <v>https://www.firstcomicsnews.com/aardvark-vanaheim-february-2020-solicitations/</v>
      </c>
      <c r="AA10" s="25" t="str">
        <v>https://leagueofcomicgeeks.com/profile/galko/lists/31576/cover-homage-silver-surfer-1</v>
      </c>
      <c r="AB10" s="25" t="str">
        <v>https://www.firstcomicsnews.com/wp-content/uploads/2019/11/SILVER-CEREBUS-ONE-SHOT.png</v>
      </c>
      <c r="AC10" s="23" t="str">
        <v>CL-SS1-0009.jpg</v>
      </c>
      <c r="AD10" s="23" t="str">
        <v>Not independently verified</v>
      </c>
      <c r="AE10" s="23" t="str">
        <v>Published</v>
      </c>
      <c r="AF10" s="23" t="str">
        <v>Deep search 2026-10-19</v>
      </c>
    </row>
    <row r="11" ht="42" hidden="0" customHeight="1">
      <c r="A11" s="23" t="str">
        <v>CL-SS1-0010</v>
      </c>
      <c r="B11" s="23" t="str">
        <v>Traveling to Mars</v>
      </c>
      <c r="C11" s="23" t="str">
        <v>#2</v>
      </c>
      <c r="D11" s="21" t="n">
        <v>2022</v>
      </c>
      <c r="E11" s="23" t="str">
        <v>Ablaze</v>
      </c>
      <c r="F11" s="23" t="str">
        <v>Brent McKee</v>
      </c>
      <c r="G11" s="23" t="str">
        <v>Cover D Brent McKee Surfer Homage Variant</v>
      </c>
      <c r="H11" s="23" t="str">
        <v>Silver Surfer #1 (1968)</v>
      </c>
      <c r="I11" s="23" t="str">
        <v>Direct homage</v>
      </c>
      <c r="J11" s="23" t="str">
        <v>Roy Livingston</v>
      </c>
      <c r="K11" s="23" t="str">
        <v>Not documented</v>
      </c>
      <c r="L11" s="23" t="str">
        <v>Not applicable</v>
      </c>
      <c r="M11" s="23" t="str">
        <v>Not publicly confirmed</v>
      </c>
      <c r="N11" s="23" t="str">
        <v>Variant cover</v>
      </c>
      <c r="O11" s="23" t="str">
        <v>US / English</v>
      </c>
      <c r="P11" s="22" t="n">
        <v>44916</v>
      </c>
      <c r="Q11" s="23" t="str">
        <v>Not Owned</v>
      </c>
      <c r="R11" s="23" t="str">
        <v>Not supplied</v>
      </c>
      <c r="S11" s="23" t="str">
        <v>Show</v>
      </c>
      <c r="T11" s="23" t="str">
        <v>traveling-to-mars-2-2022-cover-d-brent-mckee-surfer-homage-varian-silver-surfer-1-1968-homage</v>
      </c>
      <c r="U11" s="23" t="str">
        <v>Traveling to Mars #2 — Cover D Brent McKee Surfer Homage Variant</v>
      </c>
      <c r="V11" s="23" t="str">
        <v>Traveling to Mars #2 (2022) – Cover D Brent McKee Surfer Homage Variant. Cover by Brent McKee; a reinterpretation of The Silver Surfer #1 (1968).</v>
      </c>
      <c r="W11" s="23" t="str">
        <v>Listed on galko's League of Comic Geeks list 'Cover Homage: Silver Surfer #1'. Variant name names the target.</v>
      </c>
      <c r="X11" s="23" t="str">
        <v>Corrects the input artist field “Brent McKee Surfer” to Brent McKee; “Surfer” describes the target. The hat-wearing man carrying a briefcase is Roy Livingston. Exact Cover D was released December 21, 2022. Best matching exact edition asset located is native 600×900, below preferred resolution; not upscaled.</v>
      </c>
      <c r="Y11" s="27" t="str">
        <v>Verified</v>
      </c>
      <c r="Z11" s="25" t="str">
        <v>https://leagueofcomicgeeks.com/comic/4011721/traveling-to-mars-2?variant=3869592</v>
      </c>
      <c r="AA11" s="25" t="str">
        <v>https://leagueofcomicgeeks.com/profile/galko/lists/31576/cover-homage-silver-surfer-1</v>
      </c>
      <c r="AB11" s="25" t="str">
        <v>https://s3.amazonaws.com/comicgeeks/comics/covers/large-3869592.jpg</v>
      </c>
      <c r="AC11" s="23" t="str">
        <v>CL-SS1-0010.jpg</v>
      </c>
      <c r="AD11" s="23" t="str">
        <v>Not independently verified</v>
      </c>
      <c r="AE11" s="23" t="str">
        <v>Published</v>
      </c>
      <c r="AF11" s="23" t="str">
        <v>Deep search 2026-10-19</v>
      </c>
    </row>
    <row r="12" ht="66" hidden="0" customHeight="1">
      <c r="A12" s="23" t="str">
        <v>CL-SS1-0011</v>
      </c>
      <c r="B12" s="23" t="str">
        <v>Moon Man</v>
      </c>
      <c r="C12" s="23" t="str">
        <v>#1</v>
      </c>
      <c r="D12" s="21" t="n">
        <v>2024</v>
      </c>
      <c r="E12" s="23" t="str">
        <v>Image Comics</v>
      </c>
      <c r="F12" s="23" t="str">
        <v>Nuno Pereira</v>
      </c>
      <c r="G12" s="23" t="str">
        <v>Stadium Comics Nuno Pereira Homage Variant</v>
      </c>
      <c r="H12" s="23" t="str">
        <v>Silver Surfer #1 (1968)</v>
      </c>
      <c r="I12" s="23" t="str">
        <v>Direct homage</v>
      </c>
      <c r="J12" s="23" t="str">
        <v>Moon Man (Scott Townsend)</v>
      </c>
      <c r="K12" s="23" t="str">
        <v>Stadium Comics</v>
      </c>
      <c r="L12" s="23" t="str">
        <v>Not applicable</v>
      </c>
      <c r="M12" s="23" t="str">
        <v>500 copies</v>
      </c>
      <c r="N12" s="23" t="str">
        <v>Variant cover</v>
      </c>
      <c r="O12" s="23" t="str">
        <v>US / English</v>
      </c>
      <c r="P12" s="22" t="n">
        <v>45322</v>
      </c>
      <c r="Q12" s="23" t="str">
        <v>Not Owned</v>
      </c>
      <c r="R12" s="23" t="str">
        <v>Not supplied</v>
      </c>
      <c r="S12" s="23" t="str">
        <v>Show</v>
      </c>
      <c r="T12" s="23" t="str">
        <v>moon-man-1-2024-stadium-comics-nuno-pereira-homage-varia-silver-surfer-1-1968-homage</v>
      </c>
      <c r="U12" s="23" t="str">
        <v>Moon Man #1 — Stadium Comics Nuno Pereira Homage Variant</v>
      </c>
      <c r="V12" s="23" t="str">
        <v>Moon Man #1 (2024) – Stadium Comics Nuno Pereira Homage Variant. Cover by Nuno Pereira; a reinterpretation of The Silver Surfer #1 (1968).</v>
      </c>
      <c r="W12" s="23" t="str">
        <v>Listed on galko's League of Comic Geeks list 'Cover Homage: Silver Surfer #1'.</v>
      </c>
      <c r="X12" s="23" t="str">
        <v>Stadium Comics’ own collector-set listing confirms 500 copies. GCD credits Nuno Pereira for pencils and inks and explicitly records the “after Buscema” signature. The space-suited figure is Moon Man (Scott Townsend). January 31, 2024 is the base issue release; a separate exclusive shipping day was not confirmed. Best matching exact edition asset located is native 600×922, below preferred resolution; not upscaled.</v>
      </c>
      <c r="Y12" s="24" t="str">
        <v>Verified</v>
      </c>
      <c r="Z12" s="25" t="str">
        <v>https://www.stadiumcomics.com/products/moon-man-1-to-4-collectors-set-pre-order</v>
      </c>
      <c r="AA12" s="25" t="str">
        <v>https://leagueofcomicgeeks.com/profile/galko/lists/31576/cover-homage-silver-surfer-1</v>
      </c>
      <c r="AB12" s="25" t="str">
        <v>https://s3.amazonaws.com/comicgeeks/comics/covers/large-6725594.jpg</v>
      </c>
      <c r="AC12" s="23" t="str">
        <v>CL-SS1-0011.jpg</v>
      </c>
      <c r="AD12" s="23" t="str">
        <v>Not independently verified</v>
      </c>
      <c r="AE12" s="23" t="str">
        <v>Published</v>
      </c>
      <c r="AF12" s="23" t="str">
        <v>Deep search 2026-10-19</v>
      </c>
    </row>
    <row r="13" ht="54" hidden="0" customHeight="1">
      <c r="A13" s="23" t="str">
        <v>CL-SS1-0012</v>
      </c>
      <c r="B13" s="23" t="str">
        <v>Annihilation 2099</v>
      </c>
      <c r="C13" s="23" t="str">
        <v>#4</v>
      </c>
      <c r="D13" s="21" t="n">
        <v>2024</v>
      </c>
      <c r="E13" s="23" t="str">
        <v>Marvel Comics</v>
      </c>
      <c r="F13" s="23" t="str">
        <v>Pete Woods</v>
      </c>
      <c r="G13" s="23" t="str">
        <v>1:25 First Appearance Variant</v>
      </c>
      <c r="H13" s="23" t="str">
        <v>Silver Surfer #1 (1968)</v>
      </c>
      <c r="I13" s="23" t="str">
        <v>Reference / reused artwork</v>
      </c>
      <c r="J13" s="23" t="str">
        <v>Silver Surfer (Jonah Marlo)</v>
      </c>
      <c r="K13" s="23" t="str">
        <v>Not documented</v>
      </c>
      <c r="L13" s="23" t="str">
        <v>Not applicable</v>
      </c>
      <c r="M13" s="23" t="str">
        <v>1:25 incentive</v>
      </c>
      <c r="N13" s="23" t="str">
        <v>Variant cover</v>
      </c>
      <c r="O13" s="23" t="str">
        <v>US / English</v>
      </c>
      <c r="P13" s="22" t="n">
        <v>45497</v>
      </c>
      <c r="Q13" s="23" t="str">
        <v>Unspecified</v>
      </c>
      <c r="R13" s="23" t="str">
        <v>Not supplied</v>
      </c>
      <c r="S13" s="23" t="str">
        <v>Show</v>
      </c>
      <c r="T13" s="23" t="str">
        <v>annihilation-2099-4-1-25-first-appearance-variant</v>
      </c>
      <c r="U13" s="23" t="str">
        <v>Annihilation 2099 #4 — 1:25 First Appearance Variant</v>
      </c>
      <c r="V13" s="23" t="str">
        <v>Annihilation 2099 #4 (2024) – 1:25 First Appearance Variant. Cover by Pete Woods; a reinterpretation of The Silver Surfer #1 (1968).</v>
      </c>
      <c r="W13" s="23" t="str">
        <v>New distinct artwork located during October 22, 2026 research; exact cover compared with the original.</v>
      </c>
      <c r="X13" s="23" t="str">
        <v>New 2099 Surfer stands on a fiery board over Earth, with the raised hand and red starfield of the 1968 cover. Retailer confirms the 1:25 edition. Publisher solicitation identifies this Surfer as Jonah Marlo, rather than Norrin Radd. Mephisto is mentioned in the story solicitation but is not depicted on this cover. Best matching exact edition asset located is native 601×911, below preferred resolution; not upscaled.</v>
      </c>
      <c r="Y13" s="24" t="str">
        <v>Verified</v>
      </c>
      <c r="Z13" s="25" t="str">
        <v>https://www.stadiumcomics.com/products/annihilation-2099-4-pre-order</v>
      </c>
      <c r="AA13" s="25" t="str">
        <v>https://www.comics.org/issue/2649256/?display=grid</v>
      </c>
      <c r="AB13" s="25" t="str">
        <v>https://images.comiccollectorlive.com/covers/431/4317984c-13bf-45cc-b8d8-76c2ffb30019.jpg</v>
      </c>
      <c r="AC13" s="23" t="str">
        <v>CL-SS1-0012.jpg</v>
      </c>
      <c r="AD13" s="23" t="str">
        <v>Not independently verified</v>
      </c>
      <c r="AE13" s="23" t="str">
        <v>Published</v>
      </c>
      <c r="AF13" s="23" t="str">
        <v>Deep search 2026-10-22</v>
      </c>
    </row>
    <row r="14" ht="42" hidden="0" customHeight="1">
      <c r="A14" s="23" t="str">
        <v>CL-SS1-0013</v>
      </c>
      <c r="B14" s="23" t="str">
        <v>Avengers</v>
      </c>
      <c r="C14" s="23" t="str">
        <v>#33</v>
      </c>
      <c r="D14" s="21" t="n">
        <v>2025</v>
      </c>
      <c r="E14" s="23" t="str">
        <v>Marvel Comics</v>
      </c>
      <c r="F14" s="23" t="str">
        <v>Luciano Vecchio (art); Edgar Delgado (colors)</v>
      </c>
      <c r="G14" s="23" t="str">
        <v>Disney Stitch Unleash the Holidays Variant</v>
      </c>
      <c r="H14" s="23" t="str">
        <v>Silver Surfer #1 (1968)</v>
      </c>
      <c r="I14" s="23" t="str">
        <v>Reference / reused artwork</v>
      </c>
      <c r="J14" s="23" t="str">
        <v>Stitch</v>
      </c>
      <c r="K14" s="23" t="str">
        <v>Not documented</v>
      </c>
      <c r="L14" s="23" t="str">
        <v>Not applicable</v>
      </c>
      <c r="M14" s="23" t="str">
        <v>Not publicly confirmed</v>
      </c>
      <c r="N14" s="23" t="str">
        <v>Variant cover</v>
      </c>
      <c r="O14" s="23" t="str">
        <v>US / English</v>
      </c>
      <c r="P14" s="22" t="n">
        <v>46008</v>
      </c>
      <c r="Q14" s="23" t="str">
        <v>Unspecified</v>
      </c>
      <c r="R14" s="23" t="str">
        <v>Not supplied</v>
      </c>
      <c r="S14" s="23" t="str">
        <v>Show</v>
      </c>
      <c r="T14" s="23" t="str">
        <v>avengers-33-disney-stitch-unleash-the-holidays-variant</v>
      </c>
      <c r="U14" s="23" t="str">
        <v>Avengers #33 — Disney Stitch Unleash the Holidays Variant</v>
      </c>
      <c r="V14" s="23" t="str">
        <v>Avengers #33 (2025) – Disney Stitch Unleash the Holidays Variant. Cover by Luciano Vecchio (art); Edgar Delgado (colors); a reinterpretation of The Silver Surfer #1 (1968).</v>
      </c>
      <c r="W14" s="23" t="str">
        <v>New distinct artwork located during October 22, 2026 research; exact cover compared with the original.</v>
      </c>
      <c r="X14" s="23" t="str">
        <v>Disney’s D23 announcement confirms the Silver Surfer #1 homage and December 17, 2025 release. Stitch is depicted, rather than Silver Surfer. Luciano Vecchio and Edgar Delgado signatures are visible. Native 1656×2547 Disney publisher asset; already published, not upcoming.</v>
      </c>
      <c r="Y14" s="24" t="str">
        <v>Verified</v>
      </c>
      <c r="Z14" s="25" t="str">
        <v>https://d23.com/disney-stitch-unleash-the-holiday-variant-covers-coming-soon-to-marvel-comics/</v>
      </c>
      <c r="AA14" s="25" t="str">
        <v>https://spidercomix.com/comics/the-avengers-2023/the-avengers-33/</v>
      </c>
      <c r="AB14" s="25" t="str">
        <v>https://d23.com/app/uploads/2025/11/IMAGE-1_Stitch-Unleash-the-Holidays-1.jpg</v>
      </c>
      <c r="AC14" s="23" t="str">
        <v>CL-SS1-0013.jpg</v>
      </c>
      <c r="AD14" s="23" t="str">
        <v>Not independently verified</v>
      </c>
      <c r="AE14" s="23" t="str">
        <v>Published</v>
      </c>
      <c r="AF14" s="23" t="str">
        <v>Deep search 2026-10-22</v>
      </c>
    </row>
  </sheetData>
  <autoFilter ref="A1:AF14"/>
  <dataValidations count="4">
    <dataValidation type="list" errorStyle="stop" operator="between" allowBlank="1" showDropDown="0" showInputMessage="0" showErrorMessage="0" sqref="Y2:Y200">
      <formula1>"Verified,Partial,Needs Review"</formula1>
      <formula2>0</formula2>
    </dataValidation>
    <dataValidation type="list" errorStyle="stop" operator="between" allowBlank="1" showDropDown="0" showInputMessage="0" showErrorMessage="0" sqref="S2:S200">
      <formula1>"Show,Hide"</formula1>
      <formula2>0</formula2>
    </dataValidation>
    <dataValidation type="list" errorStyle="stop" allowBlank="1" showDropDown="0" showInputMessage="0" showErrorMessage="0" sqref="Q2:Q200">
      <formula1>"Not Owned,Owned,Wishlist,Unspecified"</formula1>
    </dataValidation>
    <dataValidation type="list" errorStyle="stop" operator="between" allowBlank="1" showDropDown="0" showInputMessage="0" showErrorMessage="0" sqref="I2:I200">
      <formula1>"Direct homage,Parody / homage,Swipe / reference"</formula1>
      <formula2>0</formula2>
    </dataValidation>
  </dataValidations>
  <hyperlinks>
    <hyperlink ref="Z2" r:id="R917afcf844d64627"/>
    <hyperlink ref="AA2" r:id="R84d3839b86254c97"/>
    <hyperlink ref="AB2" r:id="R0f7a5efd58f24ab8"/>
    <hyperlink ref="Z3" r:id="R397b98e94dab4170"/>
    <hyperlink ref="AA3" r:id="R8fe8216abeaf4e59"/>
    <hyperlink ref="AB3" r:id="Rbaa7cc92834e4de8"/>
    <hyperlink ref="Z4" r:id="Rb90cc2b7fe90468a"/>
    <hyperlink ref="AA4" r:id="R2aa541c9b16a4441"/>
    <hyperlink ref="AB4" r:id="R25477892f3b04ed2"/>
    <hyperlink ref="Z5" r:id="Rfb85460e823b4d63"/>
    <hyperlink ref="AA5" r:id="R8cb7832c841e47f5"/>
    <hyperlink ref="AB5" r:id="R0b02ed4f85b44549"/>
    <hyperlink ref="Z6" r:id="R1a1ee921677f4078"/>
    <hyperlink ref="AA6" r:id="R0233a0cd18cf4dec"/>
    <hyperlink ref="AB6" r:id="R29983f54b1d24e2d"/>
    <hyperlink ref="Z7" r:id="R79a1d69d410f4903"/>
    <hyperlink ref="AA7" r:id="R2dd63aeb753f40b2"/>
    <hyperlink ref="AB7" r:id="R4c1fd72772244aa7"/>
    <hyperlink ref="Z8" r:id="R796a795a79964f9b"/>
    <hyperlink ref="AA8" r:id="Ra93d18bdfc694596"/>
    <hyperlink ref="AB8" r:id="R6814b2e3c3aa4387"/>
    <hyperlink ref="Z9" r:id="Ree20b8cf03ac4054"/>
    <hyperlink ref="AA9" r:id="R1e427373c3b24fd0"/>
    <hyperlink ref="AB9" r:id="Refa87a2f97914cb4"/>
    <hyperlink ref="Z10" r:id="R2015f3adc6b44b08"/>
    <hyperlink ref="AA10" r:id="Rf407b51ac0114aca"/>
    <hyperlink ref="AB10" r:id="Rd687546fca3844a5"/>
    <hyperlink ref="Z11" r:id="Rda400dfb2be74f6b"/>
    <hyperlink ref="AA11" r:id="R6cf251ba73b747fd"/>
    <hyperlink ref="AB11" r:id="R21235ac565e941e4"/>
    <hyperlink ref="Z12" r:id="R07bf8da4cafd40f9"/>
    <hyperlink ref="AA12" r:id="R1909e94f48514b9f"/>
    <hyperlink ref="AB12" r:id="R3da53010ce5248e6"/>
    <hyperlink ref="Z13" r:id="Rd90c76f11e074efd"/>
    <hyperlink ref="AA13" r:id="R4715445e3ad64c0d"/>
    <hyperlink ref="AB13" r:id="R5f553951d8534c28"/>
    <hyperlink ref="Z14" r:id="Rc298c57567d34bce"/>
    <hyperlink ref="AA14" r:id="Rebfe2a721eb24dd6"/>
    <hyperlink ref="AB14" r:id="R08eb747992424256"/>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pageSetUpPr fitToPage="false"/>
  </sheetPr>
  <sheetViews>
    <sheetView showGridLines="1" workbookViewId="0">
      <pane ySplit="1" topLeftCell="A2" activePane="bottomLeft" state="frozen"/>
    </sheetView>
  </sheetViews>
  <sheetFormatPr defaultColWidth="8.6796875" defaultRowHeight="15"/>
  <cols>
    <col min="1" max="1" width="5" hidden="0" customWidth="1"/>
    <col min="2" max="2" width="60" hidden="0" customWidth="1"/>
    <col min="3" max="3" width="14" hidden="0" customWidth="1"/>
    <col min="4" max="4" width="70" hidden="0" customWidth="1"/>
    <col min="5" max="5" width="45" hidden="0" customWidth="1"/>
  </cols>
  <sheetData>
    <row r="1" ht="15" hidden="0">
      <c r="A1" s="4" t="s">
        <v>48</v>
      </c>
      <c r="B1" s="4" t="s">
        <v>49</v>
      </c>
      <c r="C1" s="4" t="s">
        <v>50</v>
      </c>
      <c r="D1" s="4" t="s">
        <v>51</v>
      </c>
      <c r="E1" s="4" t="s">
        <v>52</v>
      </c>
    </row>
    <row r="2" ht="15" hidden="0">
      <c r="A2" s="11" t="n">
        <v>1</v>
      </c>
      <c r="B2" s="11" t="s">
        <v>53</v>
      </c>
      <c r="C2" s="11" t="s">
        <v>54</v>
      </c>
      <c r="D2" s="13" t="s">
        <v>55</v>
      </c>
      <c r="E2" s="16" t="s">
        <v>56</v>
      </c>
    </row>
    <row r="3" ht="15" hidden="0">
      <c r="A3" s="11" t="n">
        <v>2</v>
      </c>
      <c r="B3" s="11" t="s">
        <v>57</v>
      </c>
      <c r="C3" s="11" t="s">
        <v>58</v>
      </c>
      <c r="D3" s="13" t="s">
        <v>59</v>
      </c>
      <c r="E3" s="11" t="s">
        <v>60</v>
      </c>
    </row>
    <row r="4" ht="15" hidden="0">
      <c r="A4" s="11" t="n">
        <v>3</v>
      </c>
      <c r="B4" s="11" t="s">
        <v>61</v>
      </c>
      <c r="C4" s="11" t="s">
        <v>62</v>
      </c>
      <c r="D4" s="13" t="s">
        <v>63</v>
      </c>
      <c r="E4" s="11" t="s">
        <v>64</v>
      </c>
    </row>
    <row r="5" ht="15" hidden="0">
      <c r="A5" s="11" t="n">
        <v>4</v>
      </c>
      <c r="B5" s="11" t="s">
        <v>65</v>
      </c>
      <c r="C5" s="11" t="s">
        <v>66</v>
      </c>
      <c r="D5" s="13" t="s">
        <v>67</v>
      </c>
      <c r="E5" s="11" t="s">
        <v>68</v>
      </c>
    </row>
    <row r="6" ht="15" hidden="0">
      <c r="A6" s="11" t="n">
        <v>5</v>
      </c>
      <c r="B6" s="11" t="s">
        <v>69</v>
      </c>
      <c r="C6" s="11" t="s">
        <v>70</v>
      </c>
      <c r="D6" s="13" t="s">
        <v>71</v>
      </c>
      <c r="E6" s="11" t="s">
        <v>72</v>
      </c>
    </row>
    <row r="7" ht="15" hidden="0">
      <c r="A7" s="11" t="n">
        <v>6</v>
      </c>
      <c r="B7" s="11" t="s">
        <v>73</v>
      </c>
      <c r="C7" s="11" t="s">
        <v>74</v>
      </c>
      <c r="D7" s="13" t="s">
        <v>75</v>
      </c>
      <c r="E7" s="11" t="s">
        <v>76</v>
      </c>
    </row>
    <row r="8" ht="23.850000381469727" hidden="0">
      <c r="A8" s="11" t="n">
        <v>7</v>
      </c>
      <c r="B8" s="11" t="s">
        <v>77</v>
      </c>
      <c r="C8" s="11" t="s">
        <v>78</v>
      </c>
      <c r="D8" s="13" t="s">
        <v>79</v>
      </c>
      <c r="E8" s="11" t="s">
        <v>80</v>
      </c>
    </row>
    <row r="9" ht="15" hidden="0">
      <c r="A9" s="11" t="n">
        <v>8</v>
      </c>
      <c r="B9" s="11" t="s">
        <v>81</v>
      </c>
      <c r="C9" s="11" t="s">
        <v>82</v>
      </c>
      <c r="D9" s="13" t="s">
        <v>83</v>
      </c>
      <c r="E9" s="11" t="s">
        <v>84</v>
      </c>
    </row>
    <row r="10" ht="15" hidden="0">
      <c r="A10" s="11" t="n">
        <v>9</v>
      </c>
      <c r="B10" s="11" t="s">
        <v>85</v>
      </c>
      <c r="C10" s="11" t="s">
        <v>86</v>
      </c>
      <c r="D10" s="13" t="s">
        <v>87</v>
      </c>
      <c r="E10" s="11" t="s">
        <v>88</v>
      </c>
    </row>
    <row r="11" ht="15" hidden="0">
      <c r="A11" s="11" t="n">
        <v>10</v>
      </c>
      <c r="B11" s="11" t="s">
        <v>89</v>
      </c>
      <c r="C11" s="11" t="s">
        <v>90</v>
      </c>
      <c r="D11" s="13" t="s">
        <v>91</v>
      </c>
      <c r="E11" s="11" t="s">
        <v>92</v>
      </c>
    </row>
    <row r="12" ht="23.850000381469727" hidden="0">
      <c r="A12" s="11" t="n">
        <v>11</v>
      </c>
      <c r="B12" s="11" t="s">
        <v>93</v>
      </c>
      <c r="C12" s="11" t="s">
        <v>94</v>
      </c>
      <c r="D12" s="13" t="s">
        <v>95</v>
      </c>
      <c r="E12" s="11" t="s">
        <v>96</v>
      </c>
    </row>
    <row r="13" ht="23.850000381469727" hidden="0">
      <c r="A13" s="11" t="n">
        <v>12</v>
      </c>
      <c r="B13" s="11" t="s">
        <v>97</v>
      </c>
      <c r="C13" s="11" t="s">
        <v>98</v>
      </c>
      <c r="D13" s="13" t="s">
        <v>99</v>
      </c>
      <c r="E13" s="11" t="s">
        <v>100</v>
      </c>
    </row>
    <row r="14" ht="15" hidden="0">
      <c r="B14" s="6" t="s">
        <v>101</v>
      </c>
      <c r="C14" s="17" t="n">
        <f aca="0">COUNTA(B2:B13)</f>
        <v>12</v>
      </c>
    </row>
    <row r="15" ht="15" hidden="0">
      <c r="B15" s="6" t="s">
        <v>102</v>
      </c>
      <c r="C15" s="17" t="n">
        <f aca="0">COUNTIF(E2:E13,"CL-*")+COUNTIF(E2:E13,"Consolidated*")</f>
        <v>0</v>
      </c>
    </row>
    <row r="16" ht="15" hidden="0">
      <c r="B16" s="6" t="s">
        <v>103</v>
      </c>
      <c r="C16" s="17" t="n">
        <f aca="0">COUNTIF(E2:E13,"Excluded*")</f>
        <v>0</v>
      </c>
    </row>
  </sheetData>
  <hyperlinks>
    <hyperlink ref="D2" r:id="R2e32db933fd1495d"/>
    <hyperlink ref="D3" r:id="Rf15a17d0ff0e4573"/>
    <hyperlink ref="D4" r:id="Rfd81fa160d634db5"/>
    <hyperlink ref="D5" r:id="R1c72177f61284dc5"/>
    <hyperlink ref="D6" r:id="R196f3c9a75ca4507"/>
    <hyperlink ref="D7" r:id="Rcdab815c4c7148cc"/>
    <hyperlink ref="D8" r:id="R2ac034a529354ac4"/>
    <hyperlink ref="D9" r:id="R641afa31a3b94559"/>
    <hyperlink ref="D10" r:id="Rcb189eb46b434fb4"/>
    <hyperlink ref="D11" r:id="Rb09fc17e876d49b9"/>
    <hyperlink ref="D12" r:id="Rdc504406a40d4d85"/>
    <hyperlink ref="D13" r:id="R4d01e1d0460b474d"/>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pageSetUpPr fitToPage="false"/>
  </sheetPr>
  <sheetViews>
    <sheetView showGridLines="1" workbookViewId="0">
      <pane ySplit="1" topLeftCell="A2" activePane="bottomLeft" state="frozen"/>
    </sheetView>
  </sheetViews>
  <sheetFormatPr defaultColWidth="8.6796875" defaultRowHeight="15"/>
  <cols>
    <col min="1" max="1" width="55" hidden="0" customWidth="1"/>
    <col min="2" max="2" width="18" hidden="0" customWidth="1"/>
    <col min="3" max="4" width="60" hidden="0" customWidth="1"/>
    <col min="5" max="5" width="45" hidden="0" customWidth="1"/>
  </cols>
  <sheetData>
    <row r="1" ht="15" hidden="0">
      <c r="A1" s="4" t="s">
        <v>104</v>
      </c>
      <c r="B1" s="4" t="s">
        <v>105</v>
      </c>
      <c r="C1" s="4" t="s">
        <v>106</v>
      </c>
      <c r="D1" s="4" t="s">
        <v>107</v>
      </c>
      <c r="E1" s="4" t="s">
        <v>108</v>
      </c>
    </row>
    <row r="2" ht="23.850000381469727" hidden="0">
      <c r="A2" s="11" t="s">
        <v>109</v>
      </c>
      <c r="B2" s="11" t="s">
        <v>110</v>
      </c>
      <c r="C2" s="11" t="s">
        <v>111</v>
      </c>
      <c r="D2" s="13" t="s">
        <v>112</v>
      </c>
      <c r="E2" s="11"/>
    </row>
    <row r="3" ht="15" hidden="0">
      <c r="A3" s="11" t="s">
        <v>113</v>
      </c>
      <c r="B3" s="11" t="s">
        <v>114</v>
      </c>
      <c r="C3" s="11" t="s">
        <v>115</v>
      </c>
      <c r="D3" s="11"/>
      <c r="E3" s="11"/>
    </row>
    <row r="4" ht="15" hidden="0">
      <c r="A4" s="11" t="s">
        <v>116</v>
      </c>
      <c r="B4" s="11" t="s">
        <v>114</v>
      </c>
      <c r="C4" s="11" t="s">
        <v>117</v>
      </c>
      <c r="D4" s="11"/>
      <c r="E4" s="11"/>
    </row>
    <row r="5" ht="120" hidden="0" customHeight="1">
      <c r="A5" s="23" t="str">
        <v>CL-SS1-0001</v>
      </c>
      <c r="B5" s="23" t="str">
        <v>Reference / grouped edition</v>
      </c>
      <c r="C5" s="23" t="str">
        <v>Reference treatment or source artwork reuse; not included in the count of distinct homage artworks. Original Buscema/Sinnott figure reused with revised lettering and layout, rather than a redrawn homage. Exact newsstand barcode cover reviewed. September 1979 release; sources disagree on the exact day, so the input September 25 date is not asserted. December 1979 is the cover date. Reclassified as a reference; source ownership preserved. Original Buscema/Sinnott figure reused with revised lettering and layout, rather than a redrawn homage. Exact newsstand barcode cover reviewed. September 1979 release; sources disagree on the exact day, so the input September 25 date is not asserted. December 1979 is the cover date. Reclassified as a reference; source ownership preserved.</v>
      </c>
      <c r="D5" s="23" t="str">
        <v>https://www.comics.org/series/2508/overview/
https://leagueofcomicgeeks.com/profile/galko/lists/31576/cover-homage-silver-surfer-1
https://marvel.fandom.com/wiki/Fantasy_Masterpieces_Vol_2_1
https://leagueofcomicgeeks.com/comic/6303258/fantasy-masterpieces-1</v>
      </c>
      <c r="E5" s="23" t="str">
        <v>No additional follow-up identified.</v>
      </c>
    </row>
    <row r="6" ht="60" hidden="0" customHeight="1">
      <c r="A6" s="23" t="str">
        <v>CL-SS1-0002</v>
      </c>
      <c r="B6" s="23" t="str">
        <v>Cover artwork</v>
      </c>
      <c r="C6" s="23" t="str">
        <v>Listed on galko's League of Comic Geeks list 'Cover Homage: Silver Surfer #1'. Cover pencils by Ron Lim and inks by Joe Rubinstein. The raised-hand stance reworks the 1968 composition. Large flanking faces remain uncertain and require character follow-up. Historical April 11 on-sale date retained from the supplied PDF; August 1989 is the cover date. Marvel’s January 1 entry is a placeholder.</v>
      </c>
      <c r="D6" s="23" t="str">
        <v>https://www.marvel.com/comics/issue/69460/silver_surfer_annual_1988_2
https://leagueofcomicgeeks.com/profile/galko/lists/31576/cover-homage-silver-surfer-1
https://cmro.travis-starnes.com/listing/silver-surfer-annual-1988-2-b-story
https://leagueofcomicgeeks.com/comic/9567412/silver-surfer-annual-2</v>
      </c>
      <c r="E6" s="23" t="str">
        <v>Some character identities remain unresolved.</v>
      </c>
    </row>
    <row r="7" ht="60" hidden="0" customHeight="1">
      <c r="A7" s="23" t="str">
        <v>CL-SS1-0003</v>
      </c>
      <c r="B7" s="23" t="str">
        <v>Cover artwork</v>
      </c>
      <c r="C7" s="23" t="str">
        <v>Listed on galko's League of Comic Geeks list 'Cover Homage: Silver Surfer #1'. Exact cover credits and all four depicted characters are indexed by GCD; Claudio Castellini painted the cover. US on-sale date June 19, 1996 corrects the input June 2 date. The central raised-hand/board image loosely echoes the original, but an independent creator statement identifying the target was not located; classification remains qualified.</v>
      </c>
      <c r="D7" s="23" t="str">
        <v>https://my.comics.org/issue/306006/
https://leagueofcomicgeeks.com/profile/galko/lists/31576/cover-homage-silver-surfer-1
https://www.mycomicshop.com/search?tid=93601
https://leagueofcomicgeeks.com/comic/3172628/silver-surfer-dangerous-artifacts-1</v>
      </c>
      <c r="E7" s="23" t="str">
        <v>Some character identities remain unresolved.</v>
      </c>
    </row>
    <row r="8" ht="84" hidden="0" customHeight="1">
      <c r="A8" s="23" t="str">
        <v>CL-SS1-0004</v>
      </c>
      <c r="B8" s="23" t="str">
        <v>Reference / grouped edition</v>
      </c>
      <c r="C8" s="23" t="str">
        <v>Reference treatment or source artwork reuse; not included in the count of distinct homage artworks. Second-printing collection reuses the 1968 figure with updated color and trade dress. This is a reference treatment, not new homage drawing. Input January 1, 2005 is a placeholder; exact release day remains unconfirmed, so only the year is asserted. Second-printing collection reuses the 1968 figure with updated color and trade dress. This is a reference treatment, not new homage drawing. Input January 1, 2005 is a placeholder; exact release day remains unconfirmed, so only the year is asserted.</v>
      </c>
      <c r="D8" s="23" t="str">
        <v>https://stripinfo.be/reeks/strip/156243_Essential_Silver_Surfer_1_Silver_Surfer_vol1
https://leagueofcomicgeeks.com/profile/galko/lists/31576/cover-homage-silver-surfer-1
https://leagueofcomicgeeks.com/comic/3846437/essential-silver-surfer-vol-1-tp?variant=8406814</v>
      </c>
      <c r="E8" s="23" t="str">
        <v>No additional follow-up identified.</v>
      </c>
    </row>
    <row r="9" ht="60" hidden="0" customHeight="1">
      <c r="A9" s="23" t="str">
        <v>CL-SS1-0005</v>
      </c>
      <c r="B9" s="23" t="str">
        <v>Cover artwork</v>
      </c>
      <c r="C9" s="23" t="str">
        <v>Listed on galko's League of Comic Geeks list 'Cover Homage: Silver Surfer #1'. Arthur Suydam’s exact second-printing painting turns the standing Surfer and board over Earth into a zombie image. The supplied April 5 date belongs to the base record and is not confirmed for this printing. GCD indexes a July 2006 cover date. Exact on-sale day is unresolved; only the year is asserted.</v>
      </c>
      <c r="D9" s="23" t="str">
        <v>https://www.mycomicshop.com/search?maxyr=2007&amp;mingr=0&amp;minyr=2005&amp;q=Marvel+Zombies++5
https://leagueofcomicgeeks.com/profile/galko/lists/31576/cover-homage-silver-surfer-1
https://www.spiderfan.org/review/comics/marvel_zombies/005.html
https://leagueofcomicgeeks.com/comic/4355499/marvel-zombies-5?variant=6062906</v>
      </c>
      <c r="E9" s="23" t="str">
        <v>No additional follow-up identified.</v>
      </c>
    </row>
    <row r="10" ht="60" hidden="0" customHeight="1">
      <c r="A10" s="23" t="str">
        <v>CL-SS1-0006</v>
      </c>
      <c r="B10" s="23" t="str">
        <v>Cover artwork</v>
      </c>
      <c r="C10" s="23" t="str">
        <v>Listed on galko's League of Comic Geeks list 'Cover Homage: Silver Surfer #1'. Corrects the input Paul Rivoche credit: the supplied PDF and the original painting auction identify Esad Ribić. This is a new painted homage. A later 2020 reprint of the same art is grouped, not counted again. Contemporary release announcements and later bibliographies conflict on the original May/June 2007 date; only the year is asserted.</v>
      </c>
      <c r="D10" s="23" t="str">
        <v>https://www.comiclink.com/auctions/item.asp?id=1457780
https://leagueofcomicgeeks.com/profile/galko/lists/31576/cover-homage-silver-surfer-1
https://gocollect.com/blog/silver_surfer_requiem_1_the_end_isn_t_ne
https://leagueofcomicgeeks.com/comic/5455723/the-silver-surfer-omnibus-vol-1-hc?variant=7267044</v>
      </c>
      <c r="E10" s="23" t="str">
        <v>No additional follow-up identified.</v>
      </c>
    </row>
    <row r="11" ht="72" hidden="0" customHeight="1">
      <c r="A11" s="23" t="str">
        <v>CL-SS1-0007</v>
      </c>
      <c r="B11" s="23" t="str">
        <v>Reference / grouped edition</v>
      </c>
      <c r="C11" s="23" t="str">
        <v>Reference treatment or source artwork reuse; not included in the count of distinct homage artworks. GCD specifies that Dean White painted over John Buscema’s original pencils. Marvel confirms April 28, 2010. Kept as a reference because the original drawing is reused, despite the substantial painted treatment. GCD specifies that Dean White painted over John Buscema’s original pencils. Marvel confirms April 28, 2010. Kept as a reference because the original drawing is reused, despite the substantial painted treatment.</v>
      </c>
      <c r="D11" s="23" t="str">
        <v>https://www.marvel.com/comics/collection/29081/
https://leagueofcomicgeeks.com/profile/galko/lists/31576/cover-homage-silver-surfer-1
https://my.comics.org/issue/1133543/?issue_detail=2
https://leagueofcomicgeeks.com/comic/4066270/marvel-masterworks-the-silver-surfer-vol-1-tp</v>
      </c>
      <c r="E11" s="23" t="str">
        <v>No additional follow-up identified.</v>
      </c>
    </row>
    <row r="12" ht="48" hidden="0" customHeight="1">
      <c r="A12" s="23" t="str">
        <v>CL-SS1-0008</v>
      </c>
      <c r="B12" s="23" t="str">
        <v>Cover artwork</v>
      </c>
      <c r="C12" s="23" t="str">
        <v>Listed on galko's League of Comic Geeks list 'Cover Homage: Silver Surfer #1'. Corrects the input Esad Ribić credit: the supplied PDF and exact GCD Midtown variant entry identify Paul Rivoche. The armored Soldier Zero figure stands over a planet in the original composition. The civilian host identity is not inferred from the series title alone.</v>
      </c>
      <c r="D12" s="23" t="str">
        <v>https://www.comics.org/issue/1649719/
https://leagueofcomicgeeks.com/profile/galko/lists/31576/cover-homage-silver-surfer-1
https://leagueofcomicgeeks.com/comic/5938162/soldier-zero-1?variant=5997706</v>
      </c>
      <c r="E12" s="23" t="str">
        <v>No additional follow-up identified.</v>
      </c>
    </row>
    <row r="13" ht="60" hidden="0" customHeight="1">
      <c r="A13" s="23" t="str">
        <v>CL-SS1-0009</v>
      </c>
      <c r="B13" s="23" t="str">
        <v>Cover artwork</v>
      </c>
      <c r="C13" s="23" t="str">
        <v>Listed on galko's League of Comic Geeks list 'Cover Homage: Silver Surfer #1'. Contemporary publisher solicitation credits David Birdsong for the cover and Benjamin Hobbs for art/cover; these differ from the interior Dave Sim/Gustave Doré credits. Cerebus replaces the Surfer. A larger publisher press image was located and retained with all parody trade dress.</v>
      </c>
      <c r="D13" s="23" t="str">
        <v>https://www.firstcomicsnews.com/aardvark-vanaheim-february-2020-solicitations/
https://leagueofcomicgeeks.com/profile/galko/lists/31576/cover-homage-silver-surfer-1
https://leagueofcomicgeeks.com/comic/1368588/the-silver-cerebus-1</v>
      </c>
      <c r="E13" s="23" t="str">
        <v>No additional follow-up identified.</v>
      </c>
    </row>
    <row r="14" ht="48" hidden="0" customHeight="1">
      <c r="A14" s="23" t="str">
        <v>CL-SS1-0010</v>
      </c>
      <c r="B14" s="23" t="str">
        <v>Cover artwork</v>
      </c>
      <c r="C14" s="23" t="str">
        <v>Listed on galko's League of Comic Geeks list 'Cover Homage: Silver Surfer #1'. Variant name names the target. Corrects the input artist field “Brent McKee Surfer” to Brent McKee; “Surfer” describes the target. The hat-wearing man carrying a briefcase is Roy Livingston. Exact Cover D was released December 21, 2022.</v>
      </c>
      <c r="D14" s="23" t="str">
        <v>https://leagueofcomicgeeks.com/comic/4011721/traveling-to-mars-2?variant=3869592
https://leagueofcomicgeeks.com/profile/galko/lists/31576/cover-homage-silver-surfer-1
https://www.goodreads.com/book/show/74963214-traveling-to-mars-2</v>
      </c>
      <c r="E14" s="23" t="str">
        <v>No additional follow-up identified.</v>
      </c>
    </row>
    <row r="15" ht="60" hidden="0" customHeight="1">
      <c r="A15" s="23" t="str">
        <v>CL-SS1-0011</v>
      </c>
      <c r="B15" s="23" t="str">
        <v>Cover artwork</v>
      </c>
      <c r="C15" s="23" t="str">
        <v>Listed on galko's League of Comic Geeks list 'Cover Homage: Silver Surfer #1'. Stadium Comics’ own collector-set listing confirms 500 copies. GCD credits Nuno Pereira for pencils and inks and explicitly records the “after Buscema” signature. The space-suited figure is Moon Man (Scott Townsend). January 31, 2024 is the base issue release; a separate exclusive shipping day was not confirmed.</v>
      </c>
      <c r="D15" s="23" t="str">
        <v>https://www.stadiumcomics.com/products/moon-man-1-to-4-collectors-set-pre-order
https://leagueofcomicgeeks.com/profile/galko/lists/31576/cover-homage-silver-surfer-1
https://www.comics.org/issue/2768932/?display=grid
https://leagueofcomicgeeks.com/comic/7072525/moon-man-1?variant=6725594</v>
      </c>
      <c r="E15" s="23" t="str">
        <v>No additional follow-up identified.</v>
      </c>
    </row>
    <row r="16" ht="60" hidden="0" customHeight="1">
      <c r="A16" s="23" t="str">
        <v>CL-SS1-0012</v>
      </c>
      <c r="B16" s="23" t="str">
        <v>Cover artwork</v>
      </c>
      <c r="C16" s="23" t="str">
        <v>New distinct artwork located during October 22, 2026 research; exact cover compared with the original. New 2099 Surfer stands on a fiery board over Earth, with the raised hand and red starfield of the 1968 cover. Retailer confirms the 1:25 edition. Publisher solicitation identifies this Surfer as Jonah Marlo, rather than Norrin Radd. Mephisto is mentioned in the story solicitation but is not depicted on this cover.</v>
      </c>
      <c r="D16" s="23" t="str">
        <v>https://www.stadiumcomics.com/products/annihilation-2099-4-pre-order
https://www.comics.org/issue/2649256/?display=grid</v>
      </c>
      <c r="E16" s="23" t="str">
        <v>No additional follow-up identified.</v>
      </c>
    </row>
    <row r="17" ht="60" hidden="0" customHeight="1">
      <c r="A17" s="23" t="str">
        <v>CL-SS1-0013</v>
      </c>
      <c r="B17" s="23" t="str">
        <v>Cover artwork</v>
      </c>
      <c r="C17" s="23" t="str">
        <v>New distinct artwork located during October 22, 2026 research; exact cover compared with the original. Disney’s D23 announcement confirms the Silver Surfer #1 homage and December 17, 2025 release. Stitch is depicted, rather than Silver Surfer. Luciano Vecchio and Edgar Delgado signatures are visible. Native 1656×2547 Disney publisher asset; already published, not upcoming.</v>
      </c>
      <c r="D17" s="23" t="str">
        <v>https://d23.com/disney-stitch-unleash-the-holiday-variant-covers-coming-soon-to-marvel-comics/
https://spidercomix.com/comics/the-avengers-2023/the-avengers-33/</v>
      </c>
      <c r="E17" s="23" t="str">
        <v>No additional follow-up identified.</v>
      </c>
    </row>
    <row r="18" ht="36" hidden="0" customHeight="1">
      <c r="A18" s="23" t="str">
        <v>Silver Surfer #1 Facsimile Edition (2026) Justin Mason 1:25</v>
      </c>
      <c r="B18" s="23" t="str">
        <v>Not added</v>
      </c>
      <c r="C18" s="23" t="str">
        <v>Whole exact Justin Mason cover inspected: the figure flies forward, bent over the board, rather than standing upright in the 1968 pose. Standard and foil editions reuse original artwork. New art alone does not establish an exact-target homage.</v>
      </c>
      <c r="D18" s="23" t="str">
        <v>No additional source URL</v>
      </c>
      <c r="E18" s="23" t="str">
        <v>Not counted without additional evidence.</v>
      </c>
    </row>
    <row r="19" ht="24" hidden="0" customHeight="1">
      <c r="A19" s="23" t="str">
        <v>Silver Surfer Black #1 Joe Jusko; Silver Surfer Rebirth #1 Felipe Massafera</v>
      </c>
      <c r="B19" s="23" t="str">
        <v>Not added</v>
      </c>
      <c r="C19" s="23" t="str">
        <v>Wrong targets: the Jusko cover homages Silver Surfer #4; the Massafera cover homages Silver Surfer #44.</v>
      </c>
      <c r="D19" s="23" t="str">
        <v>No additional source URL</v>
      </c>
      <c r="E19" s="23" t="str">
        <v>Not counted without additional evidence.</v>
      </c>
    </row>
    <row r="20" ht="24" hidden="0" customHeight="1">
      <c r="A20" s="23" t="str">
        <v>Doctor Who: Silver Surfer #1 unpublished homage by Andrew Pepoy (2018)</v>
      </c>
      <c r="B20" s="23" t="str">
        <v>Not added</v>
      </c>
      <c r="C20" s="23" t="str">
        <v>Unpublished cover commission auctioned in October 2026, rather than a published comic cover.</v>
      </c>
      <c r="D20" s="23" t="str">
        <v>No additional source URL</v>
      </c>
      <c r="E20" s="23" t="str">
        <v>Not counted without additional evidence.</v>
      </c>
    </row>
    <row r="21" ht="36" hidden="0" customHeight="1">
      <c r="A21" s="23" t="str">
        <v>Upcoming review</v>
      </c>
      <c r="B21" s="23" t="str">
        <v>Reviewed 2026-10-22</v>
      </c>
      <c r="C21" s="23" t="str">
        <v>No independently confirmed exact-target new homage comic due after October 22, 2026 was located. The 2026 facsimile is already published; Justin Mason’s new cover does not match the original upright composition.</v>
      </c>
      <c r="D21" s="23" t="str">
        <v>See edition-specific sources above</v>
      </c>
      <c r="E21" s="23" t="str">
        <v>Recheck when new solicitations are published.</v>
      </c>
    </row>
  </sheetData>
  <hyperlinks>
    <hyperlink ref="D2" r:id="Rc0497eb1031748ec"/>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sheetPr>
    <pageSetUpPr fitToPage="false"/>
  </sheetPr>
  <sheetViews>
    <sheetView showGridLines="1" workbookViewId="0"/>
  </sheetViews>
  <sheetFormatPr defaultColWidth="8.6796875" defaultRowHeight="15"/>
  <cols>
    <col min="1" max="1" width="26" hidden="0" customWidth="1"/>
    <col min="2" max="2" width="70" hidden="0" customWidth="1"/>
    <col min="3" max="3" width="45" hidden="0" customWidth="1"/>
  </cols>
  <sheetData>
    <row r="1" ht="15" hidden="0">
      <c r="A1" s="4" t="s">
        <v>118</v>
      </c>
      <c r="B1" s="4" t="s">
        <v>119</v>
      </c>
      <c r="C1" s="4" t="s">
        <v>120</v>
      </c>
    </row>
    <row r="2" ht="15" hidden="0" customHeight="1">
      <c r="A2" s="18" t="s">
        <v>16</v>
      </c>
      <c r="B2" s="38" t="str">
        <v>Stable record ID, retained across research updates.</v>
      </c>
      <c r="C2" s="38" t="str">
        <v>CL-ASM238-0001</v>
      </c>
    </row>
    <row r="3" ht="15" hidden="0" customHeight="1">
      <c r="A3" s="18" t="s">
        <v>17</v>
      </c>
      <c r="B3" s="38" t="str">
        <v>Series or collected-edition title for this cover.</v>
      </c>
      <c r="C3" s="38" t="str">
        <v>The Amazing Spider-Man</v>
      </c>
    </row>
    <row r="4" ht="15" hidden="0" customHeight="1">
      <c r="A4" s="18" t="s">
        <v>18</v>
      </c>
      <c r="B4" s="38" t="str">
        <v>Issue number or collected volume designation.</v>
      </c>
      <c r="C4" s="38" t="str">
        <v>#31</v>
      </c>
    </row>
    <row r="5" ht="15" hidden="0" customHeight="1">
      <c r="A5" s="18" t="s">
        <v>19</v>
      </c>
      <c r="B5" s="38" t="str">
        <v>Publication year; exact date can remain unconfirmed.</v>
      </c>
      <c r="C5" s="38" t="str">
        <v>2019</v>
      </c>
    </row>
    <row r="6" ht="15" hidden="0" customHeight="1">
      <c r="A6" s="18" t="s">
        <v>20</v>
      </c>
      <c r="B6" s="38" t="str">
        <v>Publisher or imprint for the exact edition.</v>
      </c>
      <c r="C6" s="38" t="str">
        <v>Marvel Comics</v>
      </c>
    </row>
    <row r="7" ht="15" hidden="0" customHeight="1">
      <c r="A7" s="18" t="s">
        <v>21</v>
      </c>
      <c r="B7" s="38" t="str">
        <v>Cover-specific credits; interior credits are not substituted.</v>
      </c>
      <c r="C7" s="38" t="str">
        <v>Pencils; inks; colors when confirmed</v>
      </c>
    </row>
    <row r="8" ht="15" hidden="0" customHeight="1">
      <c r="A8" s="18" t="s">
        <v>22</v>
      </c>
      <c r="B8" s="38" t="str">
        <v>Exact cover edition; treatments of one drawing are grouped.</v>
      </c>
      <c r="C8" s="38" t="str">
        <v>Trade dress, virgin or sketch edition</v>
      </c>
    </row>
    <row r="9" ht="15" hidden="0" customHeight="1">
      <c r="A9" s="18" t="s">
        <v>23</v>
      </c>
      <c r="B9" s="38" t="str">
        <v>The original cover whose composition is referenced.</v>
      </c>
      <c r="C9" s="38" t="str">
        <v>The Amazing Spider-Man #238</v>
      </c>
    </row>
    <row r="10" ht="15" hidden="0" customHeight="1">
      <c r="A10" s="18" t="s">
        <v>24</v>
      </c>
      <c r="B10" s="38" t="str">
        <v>Relationship to the original; uncertain targets remain qualified.</v>
      </c>
      <c r="C10" s="38" t="str">
        <v>Direct homage; parody; reference</v>
      </c>
    </row>
    <row r="11" ht="15" hidden="0" customHeight="1">
      <c r="A11" s="18" t="s">
        <v>25</v>
      </c>
      <c r="B11" s="38" t="str">
        <v>Named characters identified on the exact artwork.</v>
      </c>
      <c r="C11" s="38" t="str">
        <v>Arachknight</v>
      </c>
    </row>
    <row r="12" ht="15" hidden="0" customHeight="1">
      <c r="A12" s="18" t="s">
        <v>26</v>
      </c>
      <c r="B12" s="38" t="str">
        <v>Confirmed exclusive retailer, or explicit absence/uncertainty.</v>
      </c>
      <c r="C12" s="38" t="str">
        <v>Retailer name; Not documented</v>
      </c>
    </row>
    <row r="13" ht="15" hidden="0" customHeight="1">
      <c r="A13" s="18" t="s">
        <v>27</v>
      </c>
      <c r="B13" s="38" t="str">
        <v>Confirmed event association, when supported.</v>
      </c>
      <c r="C13" s="38" t="str">
        <v>Event name; Not documented</v>
      </c>
    </row>
    <row r="14" ht="15" hidden="0" customHeight="1">
      <c r="A14" s="18" t="s">
        <v>28</v>
      </c>
      <c r="B14" s="38" t="str">
        <v>Documented edition quantity or incentive ratio.</v>
      </c>
      <c r="C14" s="38" t="str">
        <v>500 copies; 1:25; Not documented</v>
      </c>
    </row>
    <row r="15" ht="15" hidden="0" customHeight="1">
      <c r="A15" s="18" t="s">
        <v>29</v>
      </c>
      <c r="B15" s="38" t="str">
        <v>Physical format and documented cover treatment.</v>
      </c>
      <c r="C15" s="38" t="str">
        <v>Comic; foil; trade paperback</v>
      </c>
    </row>
    <row r="16" ht="15" hidden="0" customHeight="1">
      <c r="A16" s="18" t="s">
        <v>30</v>
      </c>
      <c r="B16" s="38" t="str">
        <v>Market and language for the exact edition.</v>
      </c>
      <c r="C16" s="38" t="str">
        <v>US / English</v>
      </c>
    </row>
    <row r="17" ht="15" hidden="0" customHeight="1">
      <c r="A17" s="18" t="s">
        <v>31</v>
      </c>
      <c r="B17" s="38" t="str">
        <v>Confirmed on-sale date, or explicit date limitation.</v>
      </c>
      <c r="C17" s="38" t="str">
        <v>YYYY-MM-DD; Exact release date unconfirmed</v>
      </c>
    </row>
    <row r="18" ht="15" hidden="0" customHeight="1">
      <c r="A18" s="18" t="s">
        <v>32</v>
      </c>
      <c r="B18" s="38" t="str">
        <v>User-supplied ownership status; new research does not imply ownership.</v>
      </c>
      <c r="C18" s="38" t="str">
        <v>Not Owned; Owned; Wishlist; Unspecified</v>
      </c>
    </row>
    <row r="19" ht="15" hidden="0" customHeight="1">
      <c r="A19" s="18" t="s">
        <v>33</v>
      </c>
      <c r="B19" s="38" t="str">
        <v>User-supplied evidence, preserved when present.</v>
      </c>
      <c r="C19" s="38" t="str">
        <v>Not supplied</v>
      </c>
    </row>
    <row r="20" ht="15" hidden="0" customHeight="1">
      <c r="A20" s="18" t="s">
        <v>34</v>
      </c>
      <c r="B20" s="38" t="str">
        <v>Whether the distinct artwork belongs in the public gallery.</v>
      </c>
      <c r="C20" s="38" t="str">
        <v>Show; Hide for grouped art or references</v>
      </c>
    </row>
    <row r="21" ht="15" hidden="0" customHeight="1">
      <c r="A21" s="18" t="s">
        <v>35</v>
      </c>
      <c r="B21" s="38" t="str">
        <v>Readable identifier for this record; stable Catalog ID owns site links.</v>
      </c>
      <c r="C21" s="38" t="str">
        <v>series-issue-variant</v>
      </c>
    </row>
    <row r="22" ht="15" hidden="0" customHeight="1">
      <c r="A22" s="18" t="s">
        <v>36</v>
      </c>
      <c r="B22" s="38" t="str">
        <v>Readable cover title and edition label.</v>
      </c>
      <c r="C22" s="38" t="str">
        <v>Series #issue — edition</v>
      </c>
    </row>
    <row r="23" ht="15" hidden="0" customHeight="1">
      <c r="A23" s="18" t="s">
        <v>37</v>
      </c>
      <c r="B23" s="38" t="str">
        <v>Concise description of this cover and its relationship.</v>
      </c>
      <c r="C23" s="38" t="str">
        <v>Composition and named figures</v>
      </c>
    </row>
    <row r="24" ht="15" hidden="0" customHeight="1">
      <c r="A24" s="18" t="s">
        <v>38</v>
      </c>
      <c r="B24" s="38" t="str">
        <v>Evidence and qualifications tying the cover to its target.</v>
      </c>
      <c r="C24" s="38" t="str">
        <v>Source-supported relationship or open question</v>
      </c>
    </row>
    <row r="25" ht="15" hidden="0" customHeight="1">
      <c r="A25" s="18" t="s">
        <v>39</v>
      </c>
      <c r="B25" s="38" t="str">
        <v>Edition caveats, disputed dates and remaining gaps.</v>
      </c>
      <c r="C25" s="38" t="str">
        <v>Exact day or print quantity unconfirmed</v>
      </c>
    </row>
    <row r="26" ht="24" hidden="0" customHeight="1">
      <c r="A26" s="18" t="s">
        <v>40</v>
      </c>
      <c r="B26" s="38" t="str">
        <v>Verified requires exact-edition and target support; Partial retains gaps. Creator confirmation is distinguished from visual resemblance.</v>
      </c>
      <c r="C26" s="38" t="str">
        <v>Verified; Partial; Needs Review</v>
      </c>
    </row>
    <row r="27" ht="15" hidden="0" customHeight="1">
      <c r="A27" s="18" t="s">
        <v>41</v>
      </c>
      <c r="B27" s="38" t="str">
        <v>Best edition-specific source used in this review.</v>
      </c>
      <c r="C27" s="38" t="str">
        <v>Publisher, creator, distributor or edition listing URL</v>
      </c>
    </row>
    <row r="28" ht="15" hidden="0" customHeight="1">
      <c r="A28" s="18" t="s">
        <v>42</v>
      </c>
      <c r="B28" s="38" t="str">
        <v>Additional corroborating source when available.</v>
      </c>
      <c r="C28" s="38" t="str">
        <v>URL; No additional verified source</v>
      </c>
    </row>
    <row r="29" ht="15" hidden="0" customHeight="1">
      <c r="A29" s="18" t="s">
        <v>43</v>
      </c>
      <c r="B29" s="38" t="str">
        <v>Exact native image selected after visual review.</v>
      </c>
      <c r="C29" s="38" t="str">
        <v>Direct image URL; limitations in Collector Notes</v>
      </c>
    </row>
    <row r="30" ht="15" hidden="0" customHeight="1">
      <c r="A30" s="18" t="s">
        <v>44</v>
      </c>
      <c r="B30" s="38" t="str">
        <v>Record image identifier; the website uses its own stored asset URL.</v>
      </c>
      <c r="C30" s="38" t="str">
        <v>CL-ASM238-0001.jpg</v>
      </c>
    </row>
    <row r="31" ht="15" hidden="0" customHeight="1">
      <c r="A31" s="18" t="s">
        <v>45</v>
      </c>
      <c r="B31" s="38" t="str">
        <v>Verified artist account only when documented.</v>
      </c>
      <c r="C31" s="38" t="str">
        <v>URL; Not documented</v>
      </c>
    </row>
    <row r="32" ht="15" hidden="0" customHeight="1">
      <c r="A32" s="18" t="s">
        <v>46</v>
      </c>
      <c r="B32" s="38" t="str">
        <v>Published or a confirmed announced release state.</v>
      </c>
      <c r="C32" s="38" t="str">
        <v>Published; Solicited/Upcoming; Release unconfirmed</v>
      </c>
    </row>
    <row r="33" ht="15" hidden="0" customHeight="1">
      <c r="A33" s="18" t="s">
        <v>47</v>
      </c>
      <c r="B33" s="38" t="str">
        <v>Research pass that introduced the record.</v>
      </c>
      <c r="C33" s="38" t="str">
        <v>Deep search 2026-10-22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