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27f1dba8e1f46eb" /></Relationships>
</file>

<file path=xl/workbook.xml><?xml version="1.0" encoding="utf-8"?>
<x:workbook xmlns:x="http://schemas.openxmlformats.org/spreadsheetml/2006/main">
  <x:sheets>
    <x:sheet xmlns:r="http://schemas.openxmlformats.org/officeDocument/2006/relationships" name="Dashboard" sheetId="1" r:id="R9020811cc3f144bd"/>
    <x:sheet xmlns:r="http://schemas.openxmlformats.org/officeDocument/2006/relationships" name="Catalog" sheetId="2" r:id="R56627f014ab444d8"/>
    <x:sheet xmlns:r="http://schemas.openxmlformats.org/officeDocument/2006/relationships" name="Research Log" sheetId="3" r:id="R4529d6c2fd574382"/>
    <x:sheet xmlns:r="http://schemas.openxmlformats.org/officeDocument/2006/relationships" name="Data Dictionary" sheetId="4" r:id="Raaa4171d27af4818"/>
  </x:sheets>
</x:workbook>
</file>

<file path=xl/sharedStrings.xml><?xml version="1.0" encoding="utf-8"?>
<x:sst xmlns:x="http://schemas.openxmlformats.org/spreadsheetml/2006/main">
  <x:si>
    <x:t xml:space="preserve">Punisher #1 (1987) Homage Catalog</x:t>
  </x:si>
  <x:si>
    <x:t xml:space="preserve">Metric</x:t>
  </x:si>
  <x:si>
    <x:t xml:space="preserve">Value</x:t>
  </x:si>
  <x:si>
    <x:t xml:space="preserve">Total records</x:t>
  </x:si>
  <x:si>
    <x:t xml:space="preserve">Verified</x:t>
  </x:si>
  <x:si>
    <x:t xml:space="preserve">Partial</x:t>
  </x:si>
  <x:si>
    <x:t xml:space="preserve">Needs Review</x:t>
  </x:si>
  <x:si>
    <x:t xml:space="preserve">Website visible</x:t>
  </x:si>
  <x:si>
    <x:t xml:space="preserve">Hidden research records</x:t>
  </x:si>
  <x:si>
    <x:t xml:space="preserve">Published</x:t>
  </x:si>
  <x:si>
    <x:t xml:space="preserve">Solicited / Upcoming</x:t>
  </x:si>
  <x:si>
    <x:t xml:space="preserve">Direct homages</x:t>
  </x:si>
  <x:si>
    <x:t xml:space="preserve">Parody / character-swap homages</x:t>
  </x:si>
  <x:si>
    <x:t xml:space="preserve">Retailer exclusives</x:t>
  </x:si>
  <x:si>
    <x:t xml:space="preserve">% Verified</x:t>
  </x:si>
  <x:si>
    <x:t xml:space="preserve">Records by publisher</x:t>
  </x:si>
  <x:si>
    <x:t xml:space="preserve">AfterShock Comics</x:t>
  </x:si>
  <x:si>
    <x:t xml:space="preserve">Marvel Comics</x:t>
  </x:si>
  <x:si>
    <x:t xml:space="preserve">Massive Publishing (Whatnot Publishing)</x:t>
  </x:si>
  <x:si>
    <x:t xml:space="preserve">Records by decade</x:t>
  </x:si>
  <x:si>
    <x:t xml:space="preserve">2000s</x:t>
  </x:si>
  <x:si>
    <x:t xml:space="preserve">2010s</x:t>
  </x:si>
  <x:si>
    <x:t xml:space="preserve">2020s</x:t>
  </x:si>
  <x:si>
    <x:t xml:space="preserve">Catalog ID</x:t>
  </x:si>
  <x:si>
    <x:t xml:space="preserve">Title</x:t>
  </x:si>
  <x:si>
    <x:t xml:space="preserve">Issue</x:t>
  </x:si>
  <x:si>
    <x:t xml:space="preserve">Year</x:t>
  </x:si>
  <x:si>
    <x:t xml:space="preserve">Publisher</x:t>
  </x:si>
  <x:si>
    <x:t xml:space="preserve">Cover Artist</x:t>
  </x:si>
  <x:si>
    <x:t xml:space="preserve">Variant/Edition</x:t>
  </x:si>
  <x:si>
    <x:t xml:space="preserve">Homage Target</x:t>
  </x:si>
  <x:si>
    <x:t xml:space="preserve">Homage Type</x:t>
  </x:si>
  <x:si>
    <x:t xml:space="preserve">Subject/Character</x:t>
  </x:si>
  <x:si>
    <x:t xml:space="preserve">Exclusive/Retailer</x:t>
  </x:si>
  <x:si>
    <x:t xml:space="preserve">Convention/Event</x:t>
  </x:si>
  <x:si>
    <x:t xml:space="preserve">Print Run/Ratio</x:t>
  </x:si>
  <x:si>
    <x:t xml:space="preserve">Format/Finish</x:t>
  </x:si>
  <x:si>
    <x:t xml:space="preserve">Country/Language</x:t>
  </x:si>
  <x:si>
    <x:t xml:space="preserve">Release Date</x:t>
  </x:si>
  <x:si>
    <x:t xml:space="preserve">Ownership</x:t>
  </x:si>
  <x:si>
    <x:t xml:space="preserve">Ownership Evidence</x:t>
  </x:si>
  <x:si>
    <x:t xml:space="preserve">Website Visibility</x:t>
  </x:si>
  <x:si>
    <x:t xml:space="preserve">Website Slug</x:t>
  </x:si>
  <x:si>
    <x:t xml:space="preserve">Website Title</x:t>
  </x:si>
  <x:si>
    <x:t xml:space="preserve">Short Description</x:t>
  </x:si>
  <x:si>
    <x:t xml:space="preserve">Lineage/Reference Notes</x:t>
  </x:si>
  <x:si>
    <x:t xml:space="preserve">Collector Notes</x:t>
  </x:si>
  <x:si>
    <x:t xml:space="preserve">Verification Status</x:t>
  </x:si>
  <x:si>
    <x:t xml:space="preserve">Primary Source URL</x:t>
  </x:si>
  <x:si>
    <x:t xml:space="preserve">Secondary Source URL</x:t>
  </x:si>
  <x:si>
    <x:t xml:space="preserve">Cover Image Source URL</x:t>
  </x:si>
  <x:si>
    <x:t xml:space="preserve">Image Filename</x:t>
  </x:si>
  <x:si>
    <x:t xml:space="preserve">Artist Instagram</x:t>
  </x:si>
  <x:si>
    <x:t xml:space="preserve">Publication Status</x:t>
  </x:si>
  <x:si>
    <x:t xml:space="preserve">Research Added</x:t>
  </x:si>
  <x:si>
    <x:t xml:space="preserve">Candidate</x:t>
  </x:si>
  <x:si>
    <x:t xml:space="preserve">Decision</x:t>
  </x:si>
  <x:si>
    <x:t xml:space="preserve">Reason</x:t>
  </x:si>
  <x:si>
    <x:t xml:space="preserve">Best Source</x:t>
  </x:si>
  <x:si>
    <x:t xml:space="preserve">Follow-up</x:t>
  </x:si>
  <x:si>
    <x:t xml:space="preserve">galko LCG list 12106 (6 items)</x:t>
  </x:si>
  <x:si>
    <x:t xml:space="preserve">Source</x:t>
  </x:si>
  <x:si>
    <x:t xml:space="preserve">User-supplied PDF print of the list (Oct 13, 2026); card links parsed from the PDF.</x:t>
  </x:si>
  <x:si>
    <x:t xml:space="preserve">https://leagueofcomicgeeks.com/profile/galko/lists/12106/cover-homage-the-punisher-1-1987</x:t>
  </x:si>
  <x:si>
    <x:t xml:space="preserve">The Punisher #1 (1987) direct and Newsstand editions</x:t>
  </x:si>
  <x:si>
    <x:t xml:space="preserve">Excluded</x:t>
  </x:si>
  <x:si>
    <x:t xml:space="preserve">The original issue and its editions.</x:t>
  </x:si>
  <x:si>
    <x:t xml:space="preserve">https://leagueofcomicgeeks.com/comic/5535657/the-punisher-1</x:t>
  </x:si>
  <x:si>
    <x:t xml:space="preserve">Pulls-this-week sidebar items in the PDF</x:t>
  </x:si>
  <x:si>
    <x:t xml:space="preserve">Page sidebar, not list items.</x:t>
  </x:si>
  <x:si>
    <x:t xml:space="preserve">Ordained #0 Rudy Ao 'Punisher #1 homage' exclusive</x:t>
  </x:si>
  <x:si>
    <x:t xml:space="preserve">Cross-ref</x:t>
  </x:si>
  <x:si>
    <x:t xml:space="preserve">Filed in the 1986 catalog as Needs Review; year not stated.</x:t>
  </x:si>
  <x:si>
    <x:t xml:space="preserve">https://www.blacksabercomics.com/products/ordained-0-exclusive-by-rudy-ao-punisher-1-homage-ltd-to-1000-1st-print</x:t>
  </x:si>
  <x:si>
    <x:t xml:space="preserve">Move here if the cover shows Janson's fire-escape pose.</x:t>
  </x:si>
  <x:si>
    <x:t xml:space="preserve">Upcoming-homage sweep (Oct 19, 2026)</x:t>
  </x:si>
  <x:si>
    <x:t xml:space="preserve">Searched</x:t>
  </x:si>
  <x:si>
    <x:t xml:space="preserve">No solicited/upcoming homage of Punisher #1 (1987) found.</x:t>
  </x:si>
  <x:si>
    <x:t xml:space="preserve">Field</x:t>
  </x:si>
  <x:si>
    <x:t xml:space="preserve">Description</x:t>
  </x:si>
  <x:si>
    <x:t xml:space="preserve">Allowed values / example</x:t>
  </x:si>
  <x:si>
    <x:t xml:space="preserve">Stable record ID.</x:t>
  </x:si>
  <x:si>
    <x:t xml:space="preserve">CL-PUN87-0001</x:t>
  </x:si>
  <x:si>
    <x:t xml:space="preserve">Cover name as solicited/LCG; versions of one artwork are consolidated.</x:t>
  </x:si>
  <x:si>
    <x:t xml:space="preserve">e.g. Trade + Virgin</x:t>
  </x:si>
  <x:si>
    <x:t xml:space="preserve">The original cover being homaged.</x:t>
  </x:si>
  <x:si>
    <x:t xml:space="preserve">The Punisher #1 (1987, Klaus Janson)</x:t>
  </x:si>
  <x:si>
    <x:t xml:space="preserve">Direct restaging vs. parody/character swap.</x:t>
  </x:si>
  <x:si>
    <x:t xml:space="preserve">Direct homage | Parody / homage | Swipe / reference</x:t>
  </x:si>
  <x:si>
    <x:t xml:space="preserve">Stated print run or incentive ratio.</x:t>
  </x:si>
  <x:si>
    <x:t xml:space="preserve">1:25, Ltd 1,000</x:t>
  </x:si>
  <x:si>
    <x:t xml:space="preserve">On-sale date (LCG/retailer).</x:t>
  </x:si>
  <x:si>
    <x:t xml:space="preserve">YYYY-MM-DD</x:t>
  </x:si>
  <x:si>
    <x:t xml:space="preserve">User's ownership status.</x:t>
  </x:si>
  <x:si>
    <x:t xml:space="preserve">Not Owned | Owned | Wishlist</x:t>
  </x:si>
  <x:si>
    <x:t xml:space="preserve">Show | Hide (Needs Review rows default to Hide)</x:t>
  </x:si>
  <x:si>
    <x:t xml:space="preserve">Verified | Partial | Needs Review</x:t>
  </x:si>
  <x:si>
    <x:t xml:space="preserve">Release state.</x:t>
  </x:si>
  <x:si>
    <x:t xml:space="preserve">Published | Solicited/Upcoming</x:t>
  </x:si>
  <x:si>
    <x:t xml:space="preserve">Pass that added the row.</x:t>
  </x:si>
  <x:si>
    <x:t xml:space="preserve">Deep search 2026-10-19</x:t>
  </x:si>
</x:sst>
</file>

<file path=xl/styles.xml><?xml version="1.0" encoding="utf-8"?>
<x:styleSheet xmlns:x="http://schemas.openxmlformats.org/spreadsheetml/2006/main">
  <x:numFmts count="5">
    <x:numFmt numFmtId="164" formatCode="General"/>
    <x:numFmt numFmtId="165" formatCode="General"/>
    <x:numFmt numFmtId="166" formatCode="0%"/>
    <x:numFmt numFmtId="200" formatCode="yyyy-mm-dd"/>
    <x:numFmt numFmtId="201" formatCode="0"/>
  </x:numFmts>
  <x:fonts count="13">
    <x:font>
      <x:sz val="11"/>
      <x:color theme="1"/>
      <x:name val="Calibri"/>
      <x:family val="2"/>
    </x:font>
    <x:font>
      <x:sz val="10"/>
      <x:name val="Arial"/>
    </x:font>
    <x:font>
      <x:sz val="10"/>
      <x:name val="Arial"/>
    </x:font>
    <x:font>
      <x:sz val="10"/>
      <x:name val="Arial"/>
    </x:font>
    <x:font>
      <x:b/>
      <x:sz val="16"/>
      <x:color rgb="FF1F2A44"/>
      <x:name val="Arial"/>
    </x:font>
    <x:font>
      <x:i/>
      <x:sz val="10"/>
      <x:color rgb="FF555555"/>
      <x:name val="Arial"/>
    </x:font>
    <x:font>
      <x:sz val="9"/>
      <x:color rgb="FF888888"/>
      <x:name val="Arial"/>
    </x:font>
    <x:font>
      <x:b/>
      <x:sz val="10"/>
      <x:color rgb="FFFFFFFF"/>
      <x:name val="Arial"/>
    </x:font>
    <x:font>
      <x:sz val="11"/>
      <x:name val="Arial"/>
    </x:font>
    <x:font>
      <x:b/>
      <x:sz val="11"/>
      <x:name val="Arial"/>
    </x:font>
    <x:font>
      <x:b/>
      <x:sz val="12"/>
      <x:color rgb="FF1F2A44"/>
      <x:name val="Arial"/>
    </x:font>
    <x:font>
      <x:sz val="10"/>
      <x:name val="Arial"/>
    </x:font>
    <x:font>
      <x:u val="single"/>
      <x:sz val="10"/>
      <x:color rgb="FF1F4E9E"/>
      <x:name val="Arial"/>
    </x:font>
  </x:fonts>
  <x:fills count="5">
    <x:fill>
      <x:patternFill patternType="none"/>
    </x:fill>
    <x:fill>
      <x:patternFill patternType="gray125"/>
    </x:fill>
    <x:fill>
      <x:patternFill patternType="solid">
        <x:fgColor rgb="FF1F2A44"/>
      </x:patternFill>
    </x:fill>
    <x:fill>
      <x:patternFill patternType="solid">
        <x:fgColor rgb="FFFFF2CC"/>
      </x:patternFill>
    </x:fill>
    <x:fill>
      <x:patternFill patternType="solid">
        <x:fgColor rgb="FFE2F0D9"/>
      </x:patternFill>
    </x:fill>
  </x:fills>
  <x:borders count="2">
    <x:border diagonalUp="0" diagonalDown="0">
      <x:left/>
      <x:right/>
      <x:top/>
      <x:bottom/>
      <x:diagonal/>
    </x:border>
    <x:border diagonalUp="0" diagonalDown="0">
      <x:left/>
      <x:right/>
      <x:top/>
      <x:bottom style="thin">
        <x:color rgb="FFD0D4DC"/>
      </x:bottom>
      <x:diagonal/>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29">
    <x:xf numFmtId="164" fontId="0" fillId="0" borderId="0" xfId="0" applyFont="0" applyBorder="0" applyAlignment="0" applyProtection="0">
      <x:alignment horizontal="general" vertical="bottom" wrapText="0" shrinkToFit="0"/>
      <x:protection locked="1" hidden="0"/>
    </x:xf>
    <x:xf numFmtId="164" fontId="4" fillId="0" borderId="0" xfId="0" applyFont="1" applyBorder="0" applyAlignment="0" applyProtection="0">
      <x:alignment horizontal="general" vertical="bottom" wrapText="0" shrinkToFit="0"/>
      <x:protection locked="1" hidden="0"/>
    </x:xf>
    <x:xf numFmtId="164" fontId="5" fillId="0" borderId="0" xfId="0" applyFont="1" applyBorder="0" applyAlignment="0" applyProtection="0">
      <x:alignment horizontal="general" vertical="bottom" wrapText="0" shrinkToFit="0"/>
      <x:protection locked="1" hidden="0"/>
    </x:xf>
    <x:xf numFmtId="164" fontId="6" fillId="0" borderId="0" xfId="0" applyFont="1" applyBorder="0" applyAlignment="0" applyProtection="0">
      <x:alignment horizontal="general" vertical="bottom" wrapText="0" shrinkToFit="0"/>
      <x:protection locked="1" hidden="0"/>
    </x:xf>
    <x:xf numFmtId="164" fontId="7" fillId="2" borderId="0" xfId="0" applyFont="1" applyBorder="0" applyAlignment="0" applyProtection="0">
      <x:alignment horizontal="general" vertical="bottom" wrapText="0" shrinkToFit="0"/>
      <x:protection locked="1" hidden="0"/>
    </x:xf>
    <x:xf numFmtId="164" fontId="8" fillId="0" borderId="0" xfId="0" applyFont="1" applyBorder="0" applyAlignment="0" applyProtection="0">
      <x:alignment horizontal="general" vertical="bottom" wrapText="0" shrinkToFit="0"/>
      <x:protection locked="1" hidden="0"/>
    </x:xf>
    <x:xf numFmtId="165" fontId="9" fillId="0" borderId="0" xfId="0" applyFont="1" applyBorder="0" applyAlignment="0" applyProtection="0">
      <x:alignment horizontal="general" vertical="bottom" wrapText="0" shrinkToFit="0"/>
      <x:protection locked="1" hidden="0"/>
    </x:xf>
    <x:xf numFmtId="166" fontId="9" fillId="0" borderId="0" xfId="0" applyFont="1" applyBorder="0" applyAlignment="0" applyProtection="0">
      <x:alignment horizontal="general" vertical="bottom" wrapText="0" shrinkToFit="0"/>
      <x:protection locked="1" hidden="0"/>
    </x:xf>
    <x:xf numFmtId="164" fontId="10" fillId="0" borderId="0" xfId="0" applyFont="1" applyBorder="0" applyAlignment="0" applyProtection="0">
      <x:alignment horizontal="general" vertical="bottom" wrapText="0" shrinkToFit="0"/>
      <x:protection locked="1" hidden="0"/>
    </x:xf>
    <x:xf numFmtId="164" fontId="11" fillId="0" borderId="0" xfId="0" applyFont="1" applyBorder="0" applyAlignment="0" applyProtection="0">
      <x:alignment horizontal="general" vertical="bottom" wrapText="0" shrinkToFit="0"/>
      <x:protection locked="1" hidden="0"/>
    </x:xf>
    <x:xf numFmtId="164" fontId="7" fillId="2" borderId="0" xfId="0" applyFont="1" applyBorder="0" applyAlignment="1" applyProtection="0">
      <x:alignment horizontal="general" vertical="center" wrapText="1" shrinkToFit="0"/>
      <x:protection locked="1" hidden="0"/>
    </x:xf>
    <x:xf numFmtId="164" fontId="11" fillId="0" borderId="1" xfId="0" applyFont="1" applyBorder="1" applyAlignment="1" applyProtection="0">
      <x:alignment horizontal="general" vertical="top" wrapText="1" shrinkToFit="0"/>
      <x:protection locked="1" hidden="0"/>
    </x:xf>
    <x:xf numFmtId="164" fontId="11" fillId="3" borderId="1" xfId="0" applyFont="1" applyBorder="1" applyAlignment="1" applyProtection="0">
      <x:alignment horizontal="general" vertical="top" wrapText="1" shrinkToFit="0"/>
      <x:protection locked="1" hidden="0"/>
    </x:xf>
    <x:xf numFmtId="164" fontId="12" fillId="0" borderId="1" xfId="0" applyFont="1" applyBorder="1" applyAlignment="1" applyProtection="0">
      <x:alignment horizontal="general" vertical="top" wrapText="1" shrinkToFit="0"/>
      <x:protection locked="1" hidden="0"/>
    </x:xf>
    <x:xf numFmtId="164" fontId="11" fillId="4" borderId="1" xfId="0" applyFont="1" applyBorder="1" applyAlignment="1" applyProtection="0">
      <x:alignment horizontal="general" vertical="top" wrapText="1" shrinkToFit="0"/>
      <x:protection locked="1" hidden="0"/>
    </x:xf>
    <x:xf numFmtId="164" fontId="11" fillId="0" borderId="0" xfId="0" applyFont="1" applyBorder="0" applyAlignment="1" applyProtection="0">
      <x:alignment horizontal="general" vertical="top" wrapText="1" shrinkToFit="0"/>
      <x:protection locked="1" hidden="0"/>
    </x:xf>
    <x:xf numFmtId="164" fontId="1" fillId="0" borderId="1" xfId="0" applyFont="1" applyBorder="1" applyAlignment="1" applyProtection="0">
      <x:alignment horizontal="general" vertical="top" wrapText="1" shrinkToFit="0"/>
      <x:protection locked="1" hidden="0"/>
    </x:xf>
    <x:xf numFmtId="164" fontId="1" fillId="4" borderId="1" xfId="0" applyFont="1" applyBorder="1" applyAlignment="1" applyProtection="0">
      <x:alignment horizontal="general" vertical="top" wrapText="1" shrinkToFit="0"/>
      <x:protection locked="1" hidden="0"/>
    </x:xf>
    <x:xf numFmtId="200" fontId="1" fillId="0" borderId="1" xfId="0" applyNumberFormat="1" applyFont="1" applyFill="1" applyBorder="1" applyAlignment="1">
      <x:alignment horizontal="general" vertical="top" wrapText="1"/>
    </x:xf>
    <x:xf numFmtId="201" fontId="1" fillId="0" borderId="1" xfId="0" applyNumberFormat="1" applyFont="1" applyFill="1" applyBorder="1" applyAlignment="1">
      <x:alignment horizontal="general" vertical="top" wrapText="1"/>
    </x:xf>
    <x:xf numFmtId="164" fontId="1" fillId="0" borderId="1" xfId="0" applyNumberFormat="1" applyFont="1" applyFill="1" applyBorder="1" applyAlignment="1">
      <x:alignment horizontal="general" vertical="top" wrapText="1"/>
    </x:xf>
    <x:xf numFmtId="164" fontId="1" fillId="3" borderId="1" xfId="0" applyNumberFormat="1" applyFont="1" applyFill="1" applyBorder="1" applyAlignment="1">
      <x:alignment horizontal="general" vertical="top" wrapText="1"/>
    </x:xf>
    <x:xf numFmtId="164" fontId="12" fillId="0" borderId="1" xfId="0" applyNumberFormat="1" applyFont="1" applyFill="1" applyBorder="1" applyAlignment="1">
      <x:alignment horizontal="general" vertical="top" wrapText="1"/>
    </x:xf>
    <x:xf numFmtId="164" fontId="1" fillId="4" borderId="1" xfId="0" applyNumberFormat="1" applyFont="1" applyFill="1" applyBorder="1" applyAlignment="1">
      <x:alignment horizontal="general" vertical="top" wrapText="1"/>
    </x:xf>
    <x:xf numFmtId="164" fontId="5" fillId="0" borderId="0" xfId="0" applyNumberFormat="1" applyFont="1" applyFill="1" applyBorder="1" applyAlignment="1">
      <x:alignment horizontal="general" vertical="bottom" wrapText="1"/>
    </x:xf>
    <x:xf numFmtId="164" fontId="0" fillId="0" borderId="0" xfId="0" applyNumberFormat="1" applyFont="1" applyFill="1" applyBorder="1" applyAlignment="1">
      <x:alignment horizontal="general" vertical="bottom" wrapText="1"/>
    </x:xf>
    <x:xf numFmtId="164" fontId="6" fillId="0" borderId="0" xfId="0" applyNumberFormat="1" applyFont="1" applyFill="1" applyBorder="1" applyAlignment="1">
      <x:alignment horizontal="general" vertical="bottom" wrapText="1"/>
    </x:xf>
    <x:xf numFmtId="164" fontId="7" fillId="2" borderId="0" xfId="0" applyNumberFormat="1" applyFont="1" applyFill="1" applyBorder="1" applyAlignment="1">
      <x:alignment horizontal="general" vertical="bottom" wrapText="1"/>
    </x:xf>
    <x:xf numFmtId="164" fontId="1" fillId="0" borderId="0" xfId="0" applyNumberFormat="1" applyFont="1" applyFill="1" applyBorder="1" applyAlignment="1">
      <x:alignment horizontal="general" vertical="top" wrapText="1"/>
    </x:xf>
  </x:cellXfs>
  <x:cellStyles count="6">
    <x:cellStyle name="Normal" xfId="0"/>
    <x:cellStyle name="Comma" xfId="15"/>
    <x:cellStyle name="Comma [0]" xfId="16"/>
    <x:cellStyle name="Currency" xfId="17"/>
    <x:cellStyle name="Currency [0]" xfId="18"/>
    <x:cellStyle name="Percent" xfId="19"/>
  </x:cellStyles>
  <x:dxfs count="6">
    <x:dxf>
      <x:fill>
        <x:patternFill>
          <x:bgColor rgb="FF1F2A44"/>
        </x:patternFill>
      </x:fill>
    </x:dxf>
    <x:dxf>
      <x:fill>
        <x:patternFill>
          <x:bgColor rgb="FF000000"/>
        </x:patternFill>
      </x:fill>
    </x:dxf>
    <x:dxf>
      <x:fill>
        <x:patternFill>
          <x:bgColor rgb="FFFFFFFF"/>
        </x:patternFill>
      </x:fill>
    </x:dxf>
    <x:dxf>
      <x:fill>
        <x:patternFill>
          <x:bgColor rgb="FFE2F0D9"/>
        </x:patternFill>
      </x:fill>
    </x:dxf>
    <x:dxf>
      <x:fill>
        <x:patternFill>
          <x:bgColor rgb="FFFFF2CC"/>
        </x:patternFill>
      </x:fill>
    </x:dxf>
    <x:dxf>
      <x:fill>
        <x:patternFill>
          <x:bgColor rgb="FF1F4E9E"/>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C0C0C0"/>
      <x:rgbColor rgb="FF888888"/>
      <x:rgbColor rgb="FF9999FF"/>
      <x:rgbColor rgb="FF993366"/>
      <x:rgbColor rgb="FFFFF2CC"/>
      <x:rgbColor rgb="FFCCFFFF"/>
      <x:rgbColor rgb="FF660066"/>
      <x:rgbColor rgb="FFFF8080"/>
      <x:rgbColor rgb="FF0066CC"/>
      <x:rgbColor rgb="FFD0D4DC"/>
      <x:rgbColor rgb="FF000080"/>
      <x:rgbColor rgb="FFFF00FF"/>
      <x:rgbColor rgb="FFFFFF00"/>
      <x:rgbColor rgb="FF00FFFF"/>
      <x:rgbColor rgb="FF800080"/>
      <x:rgbColor rgb="FF800000"/>
      <x:rgbColor rgb="FF008080"/>
      <x:rgbColor rgb="FF0000FF"/>
      <x:rgbColor rgb="FF00CCFF"/>
      <x:rgbColor rgb="FFCCFFFF"/>
      <x:rgbColor rgb="FFE2F0D9"/>
      <x:rgbColor rgb="FFFFFF99"/>
      <x:rgbColor rgb="FF99CCFF"/>
      <x:rgbColor rgb="FFFF99CC"/>
      <x:rgbColor rgb="FFCC99FF"/>
      <x:rgbColor rgb="FFFFCC99"/>
      <x:rgbColor rgb="FF3366FF"/>
      <x:rgbColor rgb="FF33CCCC"/>
      <x:rgbColor rgb="FF99CC00"/>
      <x:rgbColor rgb="FFFFCC00"/>
      <x:rgbColor rgb="FFFF9900"/>
      <x:rgbColor rgb="FFFF6600"/>
      <x:rgbColor rgb="FF555555"/>
      <x:rgbColor rgb="FF969696"/>
      <x:rgbColor rgb="FF003366"/>
      <x:rgbColor rgb="FF339966"/>
      <x:rgbColor rgb="FF003300"/>
      <x:rgbColor rgb="FF333300"/>
      <x:rgbColor rgb="FF993300"/>
      <x:rgbColor rgb="FF993366"/>
      <x:rgbColor rgb="FF1F4E9E"/>
      <x:rgbColor rgb="FF1F2A44"/>
    </x:indexedColors>
  </x:colors>
</x:styleSheet>
</file>

<file path=xl/_rels/workbook.xml.rels>&#65279;<?xml version="1.0" encoding="utf-8"?><Relationships xmlns="http://schemas.openxmlformats.org/package/2006/relationships"><Relationship Type="http://schemas.openxmlformats.org/officeDocument/2006/relationships/styles" Target="/xl/styles.xml" Id="Re481d32de9004fa6" /><Relationship Type="http://schemas.openxmlformats.org/officeDocument/2006/relationships/theme" Target="/xl/theme/theme1.xml" Id="R86d60ebc8c9842d7" /><Relationship Type="http://schemas.openxmlformats.org/officeDocument/2006/relationships/sharedStrings" Target="/xl/sharedStrings.xml" Id="R334de890f0af479a" /><Relationship Type="http://schemas.openxmlformats.org/officeDocument/2006/relationships/worksheet" Target="/xl/worksheets/sheet1.xml" Id="R9020811cc3f144bd" /><Relationship Type="http://schemas.openxmlformats.org/officeDocument/2006/relationships/worksheet" Target="/xl/worksheets/sheet2.xml" Id="R56627f014ab444d8" /><Relationship Type="http://schemas.openxmlformats.org/officeDocument/2006/relationships/worksheet" Target="/xl/worksheets/sheet3.xml" Id="R4529d6c2fd574382" /><Relationship Type="http://schemas.openxmlformats.org/officeDocument/2006/relationships/worksheet" Target="/xl/worksheets/sheet4.xml" Id="Raaa4171d27af4818" /></Relationships>
</file>

<file path=xl/tables/table1.xml><?xml version="1.0" encoding="utf-8"?>
<x:table xmlns:x="http://schemas.openxmlformats.org/spreadsheetml/2006/main" id="1" name="PUN87Catalog" displayName="PUN87Catalog" ref="A1:AF6" headerRowCount="1" totalsRowCount="0" totalsRowShown="0">
  <x:autoFilter ref="A1:AF6"/>
  <x:tableColumns count="32">
    <x:tableColumn id="1" name="Catalog ID"/>
    <x:tableColumn id="2" name="Title"/>
    <x:tableColumn id="3" name="Issue"/>
    <x:tableColumn id="4" name="Year"/>
    <x:tableColumn id="5" name="Publisher"/>
    <x:tableColumn id="6" name="Cover Artist"/>
    <x:tableColumn id="7" name="Variant/Edition"/>
    <x:tableColumn id="8" name="Homage Target"/>
    <x:tableColumn id="9" name="Homage Type"/>
    <x:tableColumn id="10" name="Subject/Character"/>
    <x:tableColumn id="11" name="Exclusive/Retailer"/>
    <x:tableColumn id="12" name="Convention/Event"/>
    <x:tableColumn id="13" name="Print Run/Ratio"/>
    <x:tableColumn id="14" name="Format/Finish"/>
    <x:tableColumn id="15" name="Country/Language"/>
    <x:tableColumn id="16" name="Release Date"/>
    <x:tableColumn id="17" name="Ownership"/>
    <x:tableColumn id="18" name="Ownership Evidence"/>
    <x:tableColumn id="19" name="Website Visibility"/>
    <x:tableColumn id="20" name="Website Slug"/>
    <x:tableColumn id="21" name="Website Title"/>
    <x:tableColumn id="22" name="Short Description"/>
    <x:tableColumn id="23" name="Lineage/Reference Notes"/>
    <x:tableColumn id="24" name="Collector Notes"/>
    <x:tableColumn id="25" name="Verification Status"/>
    <x:tableColumn id="26" name="Primary Source URL"/>
    <x:tableColumn id="27" name="Secondary Source URL"/>
    <x:tableColumn id="28" name="Cover Image Source URL"/>
    <x:tableColumn id="29" name="Image Filename"/>
    <x:tableColumn id="30" name="Artist Instagram"/>
    <x:tableColumn id="31" name="Publication Status"/>
    <x:tableColumn id="32" name="Research Added"/>
  </x:tableColumns>
  <x:tableStyleInfo name="TableStyleLight1" showFirstColumn="0" showLastColumn="0" showRowStripes="1" showColumnStripes="0"/>
</x: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hyperlink" Target="https://leagueofcomicgeeks.com/comic/8456683/the-punisher-4" TargetMode="External" Id="Rfb590093602f45e6" /><Relationship Type="http://schemas.openxmlformats.org/officeDocument/2006/relationships/hyperlink" Target="https://earthsmightiestblog.com/punisher-1-2009/" TargetMode="External" Id="R5462600e51334bc6" /><Relationship Type="http://schemas.openxmlformats.org/officeDocument/2006/relationships/hyperlink" Target="https://s3.amazonaws.com/comicgeeks/comics/covers/medium-8456683.jpg" TargetMode="External" Id="R8915cbc0b7e24730" /><Relationship Type="http://schemas.openxmlformats.org/officeDocument/2006/relationships/hyperlink" Target="https://leagueofcomicgeeks.com/comic/8456683/the-punisher-4?variant=6853966" TargetMode="External" Id="R82154f6a33444a40" /><Relationship Type="http://schemas.openxmlformats.org/officeDocument/2006/relationships/hyperlink" Target="https://leagueofcomicgeeks.com/profile/galko/lists/12106/cover-homage-the-punisher-1-1987" TargetMode="External" Id="R795c0a34aea445b1" /><Relationship Type="http://schemas.openxmlformats.org/officeDocument/2006/relationships/hyperlink" Target="https://s3.amazonaws.com/comicgeeks/comics/covers/medium-6853966.jpg" TargetMode="External" Id="R957ad49f053f4680" /><Relationship Type="http://schemas.openxmlformats.org/officeDocument/2006/relationships/hyperlink" Target="https://leagueofcomicgeeks.com/comic/9373069/chicken-devils-1?variant=7216750" TargetMode="External" Id="R5edc505ae08e44aa" /><Relationship Type="http://schemas.openxmlformats.org/officeDocument/2006/relationships/hyperlink" Target="https://leagueofcomicgeeks.com/profile/galko/lists/12106/cover-homage-the-punisher-1-1987" TargetMode="External" Id="Rfc92cedee9574b94" /><Relationship Type="http://schemas.openxmlformats.org/officeDocument/2006/relationships/hyperlink" Target="https://s3.amazonaws.com/comicgeeks/comics/covers/medium-7216750.jpg" TargetMode="External" Id="R778e5242692b401f" /><Relationship Type="http://schemas.openxmlformats.org/officeDocument/2006/relationships/hyperlink" Target="https://www.midtowncomics.com/product/2235617" TargetMode="External" Id="R97c455d524464fb2" /><Relationship Type="http://schemas.openxmlformats.org/officeDocument/2006/relationships/hyperlink" Target="https://leagueofcomicgeeks.com/comic/3464771/the-plot-holes-2?variant=5427333" TargetMode="External" Id="R0238575dc154457a" /><Relationship Type="http://schemas.openxmlformats.org/officeDocument/2006/relationships/hyperlink" Target="https://s3.amazonaws.com/comicgeeks/comics/covers/medium-5427333.jpg" TargetMode="External" Id="R69c36ebd56c74ac7" /><Relationship Type="http://schemas.openxmlformats.org/officeDocument/2006/relationships/hyperlink" Target="https://www.midtowncomics.com/product/2235617" TargetMode="External" Id="Rcdacd9ed8b5a49ce" /><Relationship Type="http://schemas.openxmlformats.org/officeDocument/2006/relationships/hyperlink" Target="https://leagueofcomicgeeks.com/comic/3464771/the-plot-holes-2?variant=5427333" TargetMode="External" Id="Rff8672feb9834091" /><Relationship Type="http://schemas.openxmlformats.org/officeDocument/2006/relationships/hyperlink" Target="https://s3.amazonaws.com/comicgeeks/comics/covers/medium-5427333.jpg" TargetMode="External" Id="Rd9e971628e6c4fe3" /><Relationship Type="http://schemas.openxmlformats.org/officeDocument/2006/relationships/table" Target="/xl/tables/table1.xml" Id="R3e86e04b605f4a3b" /></Relationships>
</file>

<file path=xl/worksheets/_rels/sheet3.xml.rels>&#65279;<?xml version="1.0" encoding="utf-8"?><Relationships xmlns="http://schemas.openxmlformats.org/package/2006/relationships"><Relationship Type="http://schemas.openxmlformats.org/officeDocument/2006/relationships/hyperlink" Target="https://leagueofcomicgeeks.com/profile/galko/lists/12106/cover-homage-the-punisher-1-1987" TargetMode="External" Id="Rf9751fa746b948b6" /><Relationship Type="http://schemas.openxmlformats.org/officeDocument/2006/relationships/hyperlink" Target="https://leagueofcomicgeeks.com/comic/5535657/the-punisher-1" TargetMode="External" Id="R10afece268f54b01" /><Relationship Type="http://schemas.openxmlformats.org/officeDocument/2006/relationships/hyperlink" Target="https://leagueofcomicgeeks.com/profile/galko/lists/12106/cover-homage-the-punisher-1-1987" TargetMode="External" Id="Rbb127bd6474342c4" /><Relationship Type="http://schemas.openxmlformats.org/officeDocument/2006/relationships/hyperlink" Target="https://www.blacksabercomics.com/products/ordained-0-exclusive-by-rudy-ao-punisher-1-homage-ltd-to-1000-1st-print" TargetMode="External" Id="R12ff50c003ec41e2" /></Relationships>
</file>

<file path=xl/worksheets/sheet1.xml><?xml version="1.0" encoding="utf-8"?>
<x:worksheet xmlns:x="http://schemas.openxmlformats.org/spreadsheetml/2006/main">
  <x:sheetViews>
    <x:sheetView showGridLines="1" workbookViewId="0"/>
  </x:sheetViews>
  <x:sheetFormatPr defaultColWidth="8.6796875" defaultRowHeight="15"/>
  <x:cols>
    <x:col min="1" max="1" width="38" hidden="0" customWidth="1"/>
    <x:col min="2" max="2" width="12" hidden="0" customWidth="1"/>
  </x:cols>
  <x:sheetData>
    <x:row r="1" ht="19.700000762939453" hidden="0">
      <x:c r="A1" s="1" t="s">
        <x:v>0</x:v>
      </x:c>
    </x:row>
    <x:row r="2" ht="54" hidden="0" customHeight="1">
      <x:c r="A2" s="24" t="str">
        <x:v>Original: The Punisher #1 (1987), July 1987. Cover by Klaus Janson.</x:v>
      </x:c>
      <x:c r="B2" s="25"/>
    </x:row>
    <x:row r="3" ht="54" hidden="0" customHeight="1">
      <x:c r="A3" s="26" t="str">
        <x:v>Reviewed October 19, 2026. 5 distinct homage artworks; related editions remain in the catalog as references.</x:v>
      </x:c>
      <x:c r="B3" s="25"/>
    </x:row>
    <x:row r="4" ht="15" hidden="0">
      <x:c r="A4" s="4" t="s">
        <x:v>1</x:v>
      </x:c>
      <x:c r="B4" s="4" t="s">
        <x:v>2</x:v>
      </x:c>
    </x:row>
    <x:row r="5" ht="15" hidden="0">
      <x:c r="A5" s="5" t="s">
        <x:v>3</x:v>
      </x:c>
      <x:c r="B5" s="6" t="n">
        <x:f aca="0">COUNTA(Catalog!$A$2:$A$200)</x:f>
        <x:v>5</x:v>
      </x:c>
    </x:row>
    <x:row r="6" ht="15" hidden="0">
      <x:c r="A6" s="5" t="s">
        <x:v>4</x:v>
      </x:c>
      <x:c r="B6" s="6" t="n">
        <x:f aca="0">COUNTIF(Catalog!$Y$2:$Y$200,"Verified")</x:f>
        <x:v>4</x:v>
      </x:c>
    </x:row>
    <x:row r="7" ht="15" hidden="0">
      <x:c r="A7" s="5" t="s">
        <x:v>5</x:v>
      </x:c>
      <x:c r="B7" s="6" t="n">
        <x:f aca="0">COUNTIF(Catalog!$Y$2:$Y$200,"Partial")</x:f>
        <x:v>1</x:v>
      </x:c>
    </x:row>
    <x:row r="8" ht="15" hidden="0">
      <x:c r="A8" s="5" t="s">
        <x:v>6</x:v>
      </x:c>
      <x:c r="B8" s="6" t="n">
        <x:f aca="0">COUNTIF(Catalog!$Y$2:$Y$200,"Needs Review")</x:f>
        <x:v>0</x:v>
      </x:c>
    </x:row>
    <x:row r="9" ht="15" hidden="0">
      <x:c r="A9" s="5" t="s">
        <x:v>7</x:v>
      </x:c>
      <x:c r="B9" s="6" t="n">
        <x:f aca="0">COUNTIF(Catalog!$S$2:$S$200,"Show")</x:f>
        <x:v>5</x:v>
      </x:c>
    </x:row>
    <x:row r="10" ht="15" hidden="0">
      <x:c r="A10" s="5" t="s">
        <x:v>8</x:v>
      </x:c>
      <x:c r="B10" s="6" t="n">
        <x:f aca="0">COUNTIF(Catalog!$S$2:$S$200,"Hide")</x:f>
        <x:v>0</x:v>
      </x:c>
    </x:row>
    <x:row r="11" ht="15" hidden="0">
      <x:c r="A11" s="5" t="s">
        <x:v>9</x:v>
      </x:c>
      <x:c r="B11" s="6" t="n">
        <x:f aca="0">COUNTIF(Catalog!$AE$2:$AE$200,"Published")</x:f>
        <x:v>5</x:v>
      </x:c>
    </x:row>
    <x:row r="12" ht="15" hidden="0">
      <x:c r="A12" s="5" t="s">
        <x:v>10</x:v>
      </x:c>
      <x:c r="B12" s="6" t="n">
        <x:f aca="0">COUNTIF(Catalog!$AE$2:$AE$200,"Solicited/Upcoming")+COUNTIF(Catalog!$AE$2:$AE$200,"Coming Soon")</x:f>
        <x:v>0</x:v>
      </x:c>
    </x:row>
    <x:row r="13" ht="15" hidden="0">
      <x:c r="A13" s="5" t="s">
        <x:v>11</x:v>
      </x:c>
      <x:c r="B13" s="6" t="n">
        <x:f aca="0">COUNTIF(Catalog!$I$2:$I$200,"Direct homage")</x:f>
        <x:v>3</x:v>
      </x:c>
    </x:row>
    <x:row r="14" ht="15" hidden="0">
      <x:c r="A14" s="5" t="s">
        <x:v>12</x:v>
      </x:c>
      <x:c r="B14" s="6" t="n">
        <x:f aca="0">COUNTIF(Catalog!$I$2:$I$200,"Parody / homage")</x:f>
        <x:v>2</x:v>
      </x:c>
    </x:row>
    <x:row r="15" ht="15" hidden="0">
      <x:c r="A15" s="5" t="s">
        <x:v>13</x:v>
      </x:c>
      <x:c r="B15" s="6" t="n">
        <x:f aca="0">COUNTIFS(Catalog!$K$2:$K$200,"&lt;&gt;",Catalog!$K$2:$K$200,"&lt;&gt;Not documented in reviewed sources",Catalog!$K$2:$K$200,"&lt;&gt;Not applicable",Catalog!$K$2:$K$200,"&lt;&gt;No exclusive designation; regular solicited Marvel variant",Catalog!$K$2:$K$200,"&lt;&gt;No retailer-exclusive designation")</x:f>
        <x:v>2</x:v>
      </x:c>
    </x:row>
    <x:row r="16" ht="15" hidden="0">
      <x:c r="A16" s="5" t="str">
        <x:v>Records added this research pass</x:v>
      </x:c>
      <x:c r="B16" s="6" t="n">
        <x:f aca="0">COUNTIF(Catalog!$AF$2:$AF$200,"Deep search 2026-10-19")</x:f>
        <x:v>1</x:v>
      </x:c>
    </x:row>
    <x:row r="17" ht="15" hidden="0">
      <x:c r="A17" s="5" t="s">
        <x:v>14</x:v>
      </x:c>
      <x:c r="B17" s="7" t="n">
        <x:f aca="0">IF(B5=0,0,B6/B5)</x:f>
        <x:v>0.8</x:v>
      </x:c>
    </x:row>
    <x:row r="19" ht="15" hidden="0">
      <x:c r="A19" s="8" t="s">
        <x:v>15</x:v>
      </x:c>
    </x:row>
    <x:row r="20" ht="15" hidden="0">
      <x:c r="A20" s="9" t="s">
        <x:v>16</x:v>
      </x:c>
      <x:c r="B20" s="9" t="n">
        <x:f aca="0">COUNTIF(Catalog!$E$2:$E$200,A20)</x:f>
        <x:v>1</x:v>
      </x:c>
    </x:row>
    <x:row r="21" ht="15" hidden="0">
      <x:c r="A21" s="9" t="s">
        <x:v>17</x:v>
      </x:c>
      <x:c r="B21" s="9" t="n">
        <x:f aca="0">COUNTIF(Catalog!$E$2:$E$200,A21)</x:f>
        <x:v>2</x:v>
      </x:c>
    </x:row>
    <x:row r="22" ht="15" hidden="0">
      <x:c r="A22" s="9" t="s">
        <x:v>18</x:v>
      </x:c>
      <x:c r="B22" s="9" t="n">
        <x:f aca="0">COUNTIF(Catalog!$E$2:$E$200,A22)</x:f>
        <x:v>0</x:v>
      </x:c>
    </x:row>
    <x:row r="24" ht="15" hidden="0">
      <x:c r="A24" s="8" t="s">
        <x:v>19</x:v>
      </x:c>
    </x:row>
    <x:row r="25" ht="15" hidden="0">
      <x:c r="A25" s="9" t="s">
        <x:v>20</x:v>
      </x:c>
      <x:c r="B25" s="9" t="n">
        <x:f aca="0">COUNTIFS(Catalog!$D$2:$D$200,"&gt;=2000",Catalog!$D$2:$D$200,"&lt;=2009")</x:f>
        <x:v>2</x:v>
      </x:c>
    </x:row>
    <x:row r="26" ht="15" hidden="0">
      <x:c r="A26" s="9" t="s">
        <x:v>21</x:v>
      </x:c>
      <x:c r="B26" s="9" t="n">
        <x:f aca="0">COUNTIFS(Catalog!$D$2:$D$200,"&gt;=2010",Catalog!$D$2:$D$200,"&lt;=2019")</x:f>
        <x:v>0</x:v>
      </x:c>
    </x:row>
    <x:row r="27" ht="15" hidden="0">
      <x:c r="A27" s="9" t="s">
        <x:v>22</x:v>
      </x:c>
      <x:c r="B27" s="9" t="n">
        <x:f aca="0">COUNTIFS(Catalog!$D$2:$D$200,"&gt;=2020",Catalog!$D$2:$D$200,"&lt;=2029")</x:f>
        <x:v>2</x:v>
      </x:c>
    </x:row>
    <x:row r="29">
      <x:c r="A29" t="str">
        <x:v>Additional publishers</x:v>
      </x:c>
    </x:row>
    <x:row r="30">
      <x:c r="A30" t="str">
        <x:v>Massive Publishing</x:v>
      </x:c>
      <x:c r="B30" t="n">
        <x:f>COUNTIF(Catalog!$E$2:$E$200,A30)</x:f>
        <x:v>1</x:v>
      </x:c>
    </x:row>
    <x:row r="31">
      <x:c r="A31" t="str">
        <x:v>So Pro Comics</x:v>
      </x:c>
      <x:c r="B31" t="n">
        <x:f>COUNTIF(Catalog!$E$2:$E$200,A31)</x:f>
        <x:v>1</x:v>
      </x:c>
    </x:row>
  </x:sheetData>
  <x:pageMargins left="0.7" right="0.7" top="0.75" bottom="0.75" header="0.3" footer="0.3"/>
</x:worksheet>
</file>

<file path=xl/worksheets/sheet2.xml><?xml version="1.0" encoding="utf-8"?>
<x:worksheet xmlns:x="http://schemas.openxmlformats.org/spreadsheetml/2006/main">
  <x:sheetViews>
    <x:sheetView showGridLines="1" workbookViewId="0">
      <x:pane xSplit="2" ySplit="1" topLeftCell="C2" activePane="bottomRight" state="frozen"/>
    </x:sheetView>
  </x:sheetViews>
  <x:sheetFormatPr defaultColWidth="8.6796875" defaultRowHeight="15"/>
  <x:cols>
    <x:col min="1" max="1" width="15" hidden="0" customWidth="1"/>
    <x:col min="2" max="2" width="30" hidden="0" customWidth="1"/>
    <x:col min="3" max="4" width="7" hidden="0" customWidth="1"/>
    <x:col min="5" max="6" width="22" hidden="0" customWidth="1"/>
    <x:col min="7" max="7" width="42" hidden="0" customWidth="1"/>
    <x:col min="8" max="8" width="30" hidden="0" customWidth="1"/>
    <x:col min="9" max="9" width="16" hidden="0" customWidth="1"/>
    <x:col min="10" max="10" width="24" hidden="0" customWidth="1"/>
    <x:col min="11" max="11" width="26" hidden="0" customWidth="1"/>
    <x:col min="12" max="12" width="14" hidden="0" customWidth="1"/>
    <x:col min="13" max="13" width="24" hidden="0" customWidth="1"/>
    <x:col min="14" max="14" width="22" hidden="0" customWidth="1"/>
    <x:col min="15" max="15" width="14" hidden="0" customWidth="1"/>
    <x:col min="16" max="16" width="12" hidden="0" customWidth="1"/>
    <x:col min="17" max="17" width="11" hidden="0" customWidth="1"/>
    <x:col min="18" max="18" width="16" hidden="0" customWidth="1"/>
    <x:col min="19" max="19" width="12" hidden="0" customWidth="1"/>
    <x:col min="20" max="20" width="40" hidden="0" customWidth="1"/>
    <x:col min="21" max="21" width="48" hidden="0" customWidth="1"/>
    <x:col min="22" max="23" width="60" hidden="0" customWidth="1"/>
    <x:col min="24" max="24" width="70" hidden="0" customWidth="1"/>
    <x:col min="25" max="25" width="13" hidden="0" customWidth="1"/>
    <x:col min="26" max="28" width="50" hidden="0" customWidth="1"/>
    <x:col min="29" max="29" width="22" hidden="0" customWidth="1"/>
    <x:col min="30" max="30" width="14" hidden="0" customWidth="1"/>
    <x:col min="31" max="31" width="16" hidden="0" customWidth="1"/>
    <x:col min="32" max="32" width="22" hidden="0" customWidth="1"/>
  </x:cols>
  <x:sheetData>
    <x:row r="1" ht="30" hidden="0" customHeight="1">
      <x:c r="A1" s="10" t="s">
        <x:v>23</x:v>
      </x:c>
      <x:c r="B1" s="10" t="s">
        <x:v>24</x:v>
      </x:c>
      <x:c r="C1" s="10" t="s">
        <x:v>25</x:v>
      </x:c>
      <x:c r="D1" s="10" t="s">
        <x:v>26</x:v>
      </x:c>
      <x:c r="E1" s="10" t="s">
        <x:v>27</x:v>
      </x:c>
      <x:c r="F1" s="10" t="s">
        <x:v>28</x:v>
      </x:c>
      <x:c r="G1" s="10" t="s">
        <x:v>29</x:v>
      </x:c>
      <x:c r="H1" s="10" t="s">
        <x:v>30</x:v>
      </x:c>
      <x:c r="I1" s="10" t="s">
        <x:v>31</x:v>
      </x:c>
      <x:c r="J1" s="10" t="s">
        <x:v>32</x:v>
      </x:c>
      <x:c r="K1" s="10" t="s">
        <x:v>33</x:v>
      </x:c>
      <x:c r="L1" s="10" t="s">
        <x:v>34</x:v>
      </x:c>
      <x:c r="M1" s="10" t="s">
        <x:v>35</x:v>
      </x:c>
      <x:c r="N1" s="10" t="s">
        <x:v>36</x:v>
      </x:c>
      <x:c r="O1" s="10" t="s">
        <x:v>37</x:v>
      </x:c>
      <x:c r="P1" s="10" t="s">
        <x:v>38</x:v>
      </x:c>
      <x:c r="Q1" s="10" t="s">
        <x:v>39</x:v>
      </x:c>
      <x:c r="R1" s="10" t="s">
        <x:v>40</x:v>
      </x:c>
      <x:c r="S1" s="10" t="s">
        <x:v>41</x:v>
      </x:c>
      <x:c r="T1" s="10" t="s">
        <x:v>42</x:v>
      </x:c>
      <x:c r="U1" s="10" t="s">
        <x:v>43</x:v>
      </x:c>
      <x:c r="V1" s="10" t="s">
        <x:v>44</x:v>
      </x:c>
      <x:c r="W1" s="10" t="s">
        <x:v>45</x:v>
      </x:c>
      <x:c r="X1" s="10" t="s">
        <x:v>46</x:v>
      </x:c>
      <x:c r="Y1" s="10" t="s">
        <x:v>47</x:v>
      </x:c>
      <x:c r="Z1" s="10" t="s">
        <x:v>48</x:v>
      </x:c>
      <x:c r="AA1" s="10" t="s">
        <x:v>49</x:v>
      </x:c>
      <x:c r="AB1" s="10" t="s">
        <x:v>50</x:v>
      </x:c>
      <x:c r="AC1" s="10" t="s">
        <x:v>51</x:v>
      </x:c>
      <x:c r="AD1" s="10" t="s">
        <x:v>52</x:v>
      </x:c>
      <x:c r="AE1" s="10" t="s">
        <x:v>53</x:v>
      </x:c>
      <x:c r="AF1" s="10" t="s">
        <x:v>54</x:v>
      </x:c>
    </x:row>
    <x:row r="2" ht="48" hidden="0" customHeight="1">
      <x:c r="A2" s="20" t="str">
        <x:v>CL-PUN87-0001</x:v>
      </x:c>
      <x:c r="B2" s="20" t="str">
        <x:v>The Punisher</x:v>
      </x:c>
      <x:c r="C2" s="20" t="str">
        <x:v>#4</x:v>
      </x:c>
      <x:c r="D2" s="19" t="n">
        <x:v>2009</x:v>
      </x:c>
      <x:c r="E2" s="20" t="str">
        <x:v>Marvel Comics</x:v>
      </x:c>
      <x:c r="F2" s="20" t="str">
        <x:v>Mike McKone (pencils and inks); Morry Hollowell (colors)</x:v>
      </x:c>
      <x:c r="G2" s="20" t="str">
        <x:v>Regular Hood cover — Dark Reign trade dress</x:v>
      </x:c>
      <x:c r="H2" s="20" t="str">
        <x:v>The Punisher #1 (1987, Klaus Janson)</x:v>
      </x:c>
      <x:c r="I2" s="20" t="str">
        <x:v>Direct homage</x:v>
      </x:c>
      <x:c r="J2" s="20" t="str">
        <x:v>Punisher (Frank Castle); The Hood (Parker Robbins)</x:v>
      </x:c>
      <x:c r="K2" s="20" t="str">
        <x:v>No retailer-exclusive designation</x:v>
      </x:c>
      <x:c r="L2" s="20" t="str">
        <x:v>No convention designation</x:v>
      </x:c>
      <x:c r="M2" s="20" t="str">
        <x:v>Total print run not publicly confirmed</x:v>
      </x:c>
      <x:c r="N2" s="20" t="str">
        <x:v>Standard cover</x:v>
      </x:c>
      <x:c r="O2" s="20" t="str">
        <x:v>US / English</x:v>
      </x:c>
      <x:c r="P2" s="18" t="n">
        <x:v>39918</x:v>
      </x:c>
      <x:c r="Q2" s="20" t="str">
        <x:v>Not Owned</x:v>
      </x:c>
      <x:c r="R2" s="20" t="str">
        <x:v>No ownership evidence supplied</x:v>
      </x:c>
      <x:c r="S2" s="20" t="str">
        <x:v>Show</x:v>
      </x:c>
      <x:c r="T2" s="20" t="str">
        <x:v>the-punisher-4-2009-standard-cover-dark-reign-trade-dress-punisher-1-1987-homage</x:v>
      </x:c>
      <x:c r="U2" s="20" t="str">
        <x:v>The Punisher #4 (2009) – Standard cover (Dark Reign trade dress) | Punisher #1 (1987) Homage</x:v>
      </x:c>
      <x:c r="V2" s="20" t="str">
        <x:v>The Punisher #4 (Marvel Comics, 2009) restages The Punisher #1 (1987, Klaus Janson).</x:v>
      </x:c>
      <x:c r="W2" s="20" t="str">
        <x:v>Mike McKone restages Klaus Janson’s 1987 fire-escape composition, replacing the window gunmen with the Hood. GCD identifies cover pencils/inks by McKone and colors by Morry Hollowell; ComicLink’s original-art auction explicitly describes both #4 covers as tributes to the 1987 original.</x:v>
      </x:c>
      <x:c r="X2" s="20" t="str">
        <x:v>Regular Hood composition; distinct from the Norman Osborn variant. Barcode on supplied print thumbnail is 00411. Publisher digital image lacks the bottom barcode and price, preserving the full illustrated composition. No incentive ratio asserted. Interior artist Jerome Opeña and colorist Dan Brown are not the cover artists. Some depicted identities remain unresolved.</x:v>
      </x:c>
      <x:c r="Y2" s="21" t="str">
        <x:v>Verified</x:v>
      </x:c>
      <x:c r="Z2" s="22" t="str">
        <x:v>https://www.marvel.com/comics/issue/24023/punisher_2009_4</x:v>
      </x:c>
      <x:c r="AA2" s="22" t="str">
        <x:v>https://www.comics.org/issue/626933/</x:v>
      </x:c>
      <x:c r="AB2" s="22" t="str">
        <x:v>https://cdn.marvel.com/u/prod/marvel/i/mg/1/03/582b821d28600/clean.jpg</x:v>
      </x:c>
      <x:c r="AC2" s="20" t="str">
        <x:v>CL-PUN87-0001.jpg</x:v>
      </x:c>
      <x:c r="AD2" s="20" t="str">
        <x:v>Not independently verified</x:v>
      </x:c>
      <x:c r="AE2" s="20" t="str">
        <x:v>Published</x:v>
      </x:c>
      <x:c r="AF2" s="20" t="str">
        <x:v>Reviewed 2026-10-19</x:v>
      </x:c>
    </x:row>
    <x:row r="3" ht="60" hidden="0" customHeight="1">
      <x:c r="A3" s="20" t="str">
        <x:v>CL-PUN87-0002</x:v>
      </x:c>
      <x:c r="B3" s="20" t="str">
        <x:v>The Punisher</x:v>
      </x:c>
      <x:c r="C3" s="20" t="str">
        <x:v>#4</x:v>
      </x:c>
      <x:c r="D3" s="19" t="n">
        <x:v>2009</x:v>
      </x:c>
      <x:c r="E3" s="20" t="str">
        <x:v>Marvel Comics</x:v>
      </x:c>
      <x:c r="F3" s="20" t="str">
        <x:v>Mike McKone (pencils and inks); Morry Hollowell (colors)</x:v>
      </x:c>
      <x:c r="G3" s="20" t="str">
        <x:v>Mike McKone Norman Osborn Variant</x:v>
      </x:c>
      <x:c r="H3" s="20" t="str">
        <x:v>The Punisher #1 (1987, Klaus Janson)</x:v>
      </x:c>
      <x:c r="I3" s="20" t="str">
        <x:v>Parody / homage</x:v>
      </x:c>
      <x:c r="J3" s="20" t="str">
        <x:v>Punisher (Frank Castle); Norman Osborn</x:v>
      </x:c>
      <x:c r="K3" s="20" t="str">
        <x:v>No retailer-exclusive designation</x:v>
      </x:c>
      <x:c r="L3" s="20" t="str">
        <x:v>No convention designation</x:v>
      </x:c>
      <x:c r="M3" s="20" t="str">
        <x:v>Publisher URL identifies McKone 50/50 cover; total print run not publicly confirmed</x:v>
      </x:c>
      <x:c r="N3" s="20" t="str">
        <x:v>Variant cover</x:v>
      </x:c>
      <x:c r="O3" s="20" t="str">
        <x:v>US / English</x:v>
      </x:c>
      <x:c r="P3" s="18" t="n">
        <x:v>39918</x:v>
      </x:c>
      <x:c r="Q3" s="20" t="str">
        <x:v>Not Owned</x:v>
      </x:c>
      <x:c r="R3" s="20" t="str">
        <x:v>No ownership evidence supplied</x:v>
      </x:c>
      <x:c r="S3" s="20" t="str">
        <x:v>Show</x:v>
      </x:c>
      <x:c r="T3" s="20" t="str">
        <x:v>the-punisher-4-2009-mike-mckone-norman-osborn-variant-punisher-1-1987-homage</x:v>
      </x:c>
      <x:c r="U3" s="20" t="str">
        <x:v>The Punisher #4 (2009) – Mike McKone Norman Osborn Variant | Punisher #1 (1987) Homage</x:v>
      </x:c>
      <x:c r="V3" s="20" t="str">
        <x:v>The Punisher #4 (Marvel Comics, 2009) restages The Punisher #1 (1987, Klaus Janson), starring Norman Osborn.</x:v>
      </x:c>
      <x:c r="W3" s="20" t="str">
        <x:v>The second McKone version retains Punisher on the fire escape while substituting Norman Osborn and an unnamed woman in the right-hand window. GCD explicitly identifies the homage target and credits McKone pencils/inks and Hollowell colors.</x:v>
      </x:c>
      <x:c r="X3" s="20" t="str">
        <x:v>The earlier subject field named only Osborn; Frank Castle is the foreground figure. Distinct window artwork warrants a separate variant record. Full-cover thumbnail carries barcode 00411 despite variant designation; artwork identity, not barcode alone, distinguishes the covers. Best exact full-cover source located is below preferred 900×1400; retained at native resolution without upscaling. Some depicted identities remain unresolved.</x:v>
      </x:c>
      <x:c r="Y3" s="21" t="str">
        <x:v>Verified</x:v>
      </x:c>
      <x:c r="Z3" s="22" t="str">
        <x:v>https://www.marvel.com/comics/issue/24022/punisher_2009_4_mckone_5050_cover/mckone_5050_cover</x:v>
      </x:c>
      <x:c r="AA3" s="22" t="str">
        <x:v>https://www.comics.org/issue/983679/</x:v>
      </x:c>
      <x:c r="AB3" s="22" t="str">
        <x:v>https://s3.amazonaws.com/comicgeeks/comics/covers/medium-6853966.jpg</x:v>
      </x:c>
      <x:c r="AC3" s="20" t="str">
        <x:v>CL-PUN87-0002.jpg</x:v>
      </x:c>
      <x:c r="AD3" s="20" t="str">
        <x:v>Not independently verified</x:v>
      </x:c>
      <x:c r="AE3" s="20" t="str">
        <x:v>Published</x:v>
      </x:c>
      <x:c r="AF3" s="20" t="str">
        <x:v>Reviewed 2026-10-19</x:v>
      </x:c>
    </x:row>
    <x:row r="4" ht="60" hidden="0" customHeight="1">
      <x:c r="A4" s="20" t="str">
        <x:v>CL-PUN87-0003</x:v>
      </x:c>
      <x:c r="B4" s="20" t="str">
        <x:v>Chicken Devils</x:v>
      </x:c>
      <x:c r="C4" s="20" t="str">
        <x:v>#1</x:v>
      </x:c>
      <x:c r="D4" s="19" t="n">
        <x:v>2022</x:v>
      </x:c>
      <x:c r="E4" s="20" t="str">
        <x:v>AfterShock Comics</x:v>
      </x:c>
      <x:c r="F4" s="20" t="str">
        <x:v>Michael Bergland</x:v>
      </x:c>
      <x:c r="G4" s="20" t="str">
        <x:v>NatDaddy Collectibles Bergland Variant</x:v>
      </x:c>
      <x:c r="H4" s="20" t="str">
        <x:v>The Punisher #1 (1987, Klaus Janson)</x:v>
      </x:c>
      <x:c r="I4" s="20" t="str">
        <x:v>Direct homage</x:v>
      </x:c>
      <x:c r="J4" s="20" t="str">
        <x:v>Chicken Devil (Mitchell Moss)</x:v>
      </x:c>
      <x:c r="K4" s="20" t="str">
        <x:v>NatDaddy Collectibles</x:v>
      </x:c>
      <x:c r="L4" s="20" t="str">
        <x:v>No convention designation</x:v>
      </x:c>
      <x:c r="M4" s="20" t="str">
        <x:v>Total print run not publicly confirmed</x:v>
      </x:c>
      <x:c r="N4" s="20" t="str">
        <x:v>Variant cover</x:v>
      </x:c>
      <x:c r="O4" s="20" t="str">
        <x:v>US / English</x:v>
      </x:c>
      <x:c r="P4" s="18" t="n">
        <x:v>44846</x:v>
      </x:c>
      <x:c r="Q4" s="20" t="str">
        <x:v>Not Owned</x:v>
      </x:c>
      <x:c r="R4" s="20" t="str">
        <x:v>No ownership evidence supplied</x:v>
      </x:c>
      <x:c r="S4" s="20" t="str">
        <x:v>Show</x:v>
      </x:c>
      <x:c r="T4" s="20" t="str">
        <x:v>chicken-devils-1-2022-natdaddy-collectibles-bergland-variant-punisher-1-1987-homage</x:v>
      </x:c>
      <x:c r="U4" s="20" t="str">
        <x:v>Chicken Devils #1 (2022) – NatDaddy Collectibles Bergland Variant | Punisher #1 (1987) Homage</x:v>
      </x:c>
      <x:c r="V4" s="20" t="str">
        <x:v>Chicken Devils #1 (AfterShock Comics, 2022) restages The Punisher #1 (1987, Klaus Janson), starring Chicken Devils cast.</x:v>
      </x:c>
      <x:c r="W4" s="20" t="str">
        <x:v>Bergland repeats the original pose, purple brick/fire-escape arrangement, open window and spoof first-issue banner. GCD independently records this NatDaddy Collectibles variant and expands Bergland’s name to Michael Bergland.</x:v>
      </x:c>
      <x:c r="X4" s="20" t="str">
        <x:v>Chicken Devils is the cover title; indicia title is Chicken Devil Volume 2. October 12, 2022 is the issue release date; a separate exclusive fulfillment date is not publicly confirmed. Print run, ratio and artist social account remain unconfirmed. Exact native cover is 600×924; white rectangle at lower left is part of the supplied edition cover, not outside-image padding. Best exact full-cover source located is below preferred 900×1400; retained at native resolution without upscaling. Some depicted identities remain unresolved.</x:v>
      </x:c>
      <x:c r="Y4" s="21" t="str">
        <x:v>Verified</x:v>
      </x:c>
      <x:c r="Z4" s="22" t="str">
        <x:v>https://leagueofcomicgeeks.com/comic/9373069/chicken-devils-1?variant=7216750</x:v>
      </x:c>
      <x:c r="AA4" s="22" t="str">
        <x:v>https://www.comics.org/series/190679/details/creator_names/</x:v>
      </x:c>
      <x:c r="AB4" s="22" t="str">
        <x:v>https://s3.amazonaws.com/comicgeeks/comics/covers/medium-7216750.jpg</x:v>
      </x:c>
      <x:c r="AC4" s="20" t="str">
        <x:v>CL-PUN87-0003.jpg</x:v>
      </x:c>
      <x:c r="AD4" s="20" t="str">
        <x:v>Not independently verified</x:v>
      </x:c>
      <x:c r="AE4" s="20" t="str">
        <x:v>Published</x:v>
      </x:c>
      <x:c r="AF4" s="20" t="str">
        <x:v>Reviewed 2026-10-19</x:v>
      </x:c>
    </x:row>
    <x:row r="5" ht="60" hidden="0" customHeight="1">
      <x:c r="A5" s="20" t="str">
        <x:v>CL-PUN87-0004</x:v>
      </x:c>
      <x:c r="B5" s="20" t="str">
        <x:v>The Plot Holes</x:v>
      </x:c>
      <x:c r="C5" s="20" t="str">
        <x:v>#2</x:v>
      </x:c>
      <x:c r="D5" s="19" t="n">
        <x:v>2023</x:v>
      </x:c>
      <x:c r="E5" s="20" t="str">
        <x:v>Massive Publishing</x:v>
      </x:c>
      <x:c r="F5" s="20" t="str">
        <x:v>Klaus Janson</x:v>
      </x:c>
      <x:c r="G5" s="20" t="str">
        <x:v>Cover C Klaus Janson Homage Variant</x:v>
      </x:c>
      <x:c r="H5" s="20" t="str">
        <x:v>The Punisher #1 (1987, Klaus Janson)</x:v>
      </x:c>
      <x:c r="I5" s="20" t="str">
        <x:v>Direct homage</x:v>
      </x:c>
      <x:c r="J5" s="20" t="str">
        <x:v>The Plot Holes barbarian tiger; Cliff Inkslayer</x:v>
      </x:c>
      <x:c r="K5" s="20" t="str">
        <x:v>No retailer-exclusive designation</x:v>
      </x:c>
      <x:c r="L5" s="20" t="str">
        <x:v>No convention designation</x:v>
      </x:c>
      <x:c r="M5" s="20" t="str">
        <x:v>Total print run not publicly confirmed</x:v>
      </x:c>
      <x:c r="N5" s="20" t="str">
        <x:v>Variant cover</x:v>
      </x:c>
      <x:c r="O5" s="20" t="str">
        <x:v>US / English</x:v>
      </x:c>
      <x:c r="P5" s="18" t="n">
        <x:v>45203</x:v>
      </x:c>
      <x:c r="Q5" s="20" t="str">
        <x:v>Not Owned</x:v>
      </x:c>
      <x:c r="R5" s="20" t="str">
        <x:v>No ownership evidence supplied</x:v>
      </x:c>
      <x:c r="S5" s="20" t="str">
        <x:v>Show</x:v>
      </x:c>
      <x:c r="T5" s="20" t="str">
        <x:v>the-plot-holes-2-2023-cover-c-klaus-janson-homage-variant-punisher-1-1987-homage</x:v>
      </x:c>
      <x:c r="U5" s="20" t="str">
        <x:v>The Plot Holes #2 (2023) – Cover C Klaus Janson Homage Variant | Punisher #1 (1987) Homage</x:v>
      </x:c>
      <x:c r="V5" s="20" t="str">
        <x:v>The Plot Holes #2 (Massive Publishing (Whatnot Publishing), 2023) restages The Punisher #1 (1987, Klaus Janson), starring The Plot Holes cast.</x:v>
      </x:c>
      <x:c r="W5" s="20" t="str">
        <x:v>Publisher explicitly names the 1987 Punisher #1 target. Klaus Janson revisits his own composition, replacing Punisher’s launcher with a sword and the vigilante with the barbarian tiger.</x:v>
      </x:c>
      <x:c r="X5" s="20" t="str">
        <x:v>JUL231051; UPC 72355236063600231; October 4, 2023. Cover C is a regular solicited variant, with no incentive ratio advertised. The supplied publisher/retailer solicitation art incorrectly reads ISSUE 1 SEPTEMBER; catalog identity is #2, confirmed by publisher product, UPC and retailer listings. This artwork discrepancy is retained rather than silently changing the comic identity. Some depicted identities remain unresolved.</x:v>
      </x:c>
      <x:c r="Y5" s="23" t="str">
        <x:v>Verified</x:v>
      </x:c>
      <x:c r="Z5" s="22" t="str">
        <x:v>https://massivepublishing.com/products/plot-holes-2-cvr-c-klaus-janson-homage</x:v>
      </x:c>
      <x:c r="AA5" s="22" t="str">
        <x:v>https://www.midtowncomics.com/p/2235617-plot-holes-2-cover-c-variant-klaus-janson-punisher-1-homage-cover/</x:v>
      </x:c>
      <x:c r="AB5" s="22" t="str">
        <x:v>https://assets.comic-odyssey.com/products/covers/000/090/349/original/open-uri20230902-2-1j725lu?1693613486</x:v>
      </x:c>
      <x:c r="AC5" s="20" t="str">
        <x:v>CL-PUN87-0004.jpg</x:v>
      </x:c>
      <x:c r="AD5" s="20" t="str">
        <x:v>Not independently verified</x:v>
      </x:c>
      <x:c r="AE5" s="20" t="str">
        <x:v>Published</x:v>
      </x:c>
      <x:c r="AF5" s="20" t="str">
        <x:v>Reviewed 2026-10-19</x:v>
      </x:c>
    </x:row>
    <x:row r="6" ht="96" hidden="0" customHeight="1">
      <x:c r="A6" s="20" t="str">
        <x:v>CL-PUN87-0005</x:v>
      </x:c>
      <x:c r="B6" s="20" t="str">
        <x:v>Bert and Woodrow’s Last Adventure</x:v>
      </x:c>
      <x:c r="C6" s="20" t="str">
        <x:v>#2</x:v>
      </x:c>
      <x:c r="D6" s="19" t="str">
        <x:v>Unconfirmed after source review</x:v>
      </x:c>
      <x:c r="E6" s="20" t="str">
        <x:v>So Pro Comics</x:v>
      </x:c>
      <x:c r="F6" s="20" t="str">
        <x:v>Jesse Marks</x:v>
      </x:c>
      <x:c r="G6" s="20" t="str">
        <x:v>Jesse Marks Kickstarter homage variant — The Preppers dress</x:v>
      </x:c>
      <x:c r="H6" s="20" t="str">
        <x:v>The Punisher #1 (1987, Klaus Janson)</x:v>
      </x:c>
      <x:c r="I6" s="20" t="str">
        <x:v>Parody / homage</x:v>
      </x:c>
      <x:c r="J6" s="20" t="str">
        <x:v>Bert and Woodrow cast</x:v>
      </x:c>
      <x:c r="K6" s="20" t="str">
        <x:v>So Pro Comics Kickstarter exclusive</x:v>
      </x:c>
      <x:c r="L6" s="20" t="str">
        <x:v>Crowdfunding campaign; no convention designation</x:v>
      </x:c>
      <x:c r="M6" s="20" t="str">
        <x:v>Not publicly confirmed</x:v>
      </x:c>
      <x:c r="N6" s="20" t="str">
        <x:v>Printed color variant cover</x:v>
      </x:c>
      <x:c r="O6" s="20" t="str">
        <x:v>US / English</x:v>
      </x:c>
      <x:c r="P6" s="18" t="str">
        <x:v>Not publicly confirmed — art signed 2024; documented as a past Kickstarter exclusive by October 19, 2026</x:v>
      </x:c>
      <x:c r="Q6" s="20" t="str">
        <x:v>Unconfirmed</x:v>
      </x:c>
      <x:c r="R6" s="20" t="str">
        <x:v>Not supplied</x:v>
      </x:c>
      <x:c r="S6" s="20" t="str">
        <x:v>Show</x:v>
      </x:c>
      <x:c r="T6" s="20" t="str">
        <x:v>bert-and-woodrows-last-adventure-2-jesse-marks-kickstarter-punisher-1-1987-homage</x:v>
      </x:c>
      <x:c r="U6" s="20" t="str">
        <x:v>Bert and Woodrow’s Last Adventure #2 — Jesse Marks Kickstarter Homage Variant</x:v>
      </x:c>
      <x:c r="V6" s="20" t="str">
        <x:v>Jesse Marks restages Klaus Janson’s fire-escape cover with The Preppers parody trade dress.</x:v>
      </x:c>
      <x:c r="W6" s="20" t="str">
        <x:v>So Pro’s publisher Kickstarter-exclusives page explicitly identifies this as Bert and Woodrow’s Last Adventure #2, cover by Jesse Marks, inspired by The Punisher #1 (1987), Klaus Janson. Exact artwork signs JAM 24 AFTER JANSON and spoofs the logo as THE PREPPERS.</x:v>
      </x:c>
      <x:c r="X6" s="20" t="str">
        <x:v>Newly discovered publisher-confirmed past Kickstarter exclusive. Publication year and exact fulfillment date not established; artwork signature 2024 is not treated as a release date. The publisher’s regular #2 product was created April 2, 2025, which does not establish this variant’s publication date. Native publisher file 2100×3225; no external margin. Printed cover month MAR and price $30.00 are not used to infer an exact date or print run. Release-date detail: Not publicly confirmed — art signed 2024; documented as a past Kickstarter exclusive by October 19, 2026. Exact artwork and homage target are publisher-confirmed; the record remains partial because the publication date and some depicted identities are unresolved. Some depicted identities remain unresolved.</x:v>
      </x:c>
      <x:c r="Y6" s="23" t="str">
        <x:v>Partial</x:v>
      </x:c>
      <x:c r="Z6" s="22" t="str">
        <x:v>https://soprocomics.bigcartel.com/kickstarter-exclusives</x:v>
      </x:c>
      <x:c r="AA6" s="22" t="str">
        <x:v>https://soprocomics.bigcartel.com/product/bert-and-woodrow-s-last-adventure-2</x:v>
      </x:c>
      <x:c r="AB6" s="22" t="str">
        <x:v>https://assets.bigcartel.com/assets/2798082/BAWLA2VariantAa.jpg</x:v>
      </x:c>
      <x:c r="AC6" s="20" t="str">
        <x:v>CL-PUN87-0005.jpg</x:v>
      </x:c>
      <x:c r="AD6" s="20" t="str">
        <x:v>Not independently verified</x:v>
      </x:c>
      <x:c r="AE6" s="20" t="str">
        <x:v>Published</x:v>
      </x:c>
      <x:c r="AF6" s="20" t="str">
        <x:v>Deep search 2026-10-19</x:v>
      </x:c>
    </x:row>
  </x:sheetData>
  <x:dataValidations count="4">
    <x:dataValidation type="list" errorStyle="stop" operator="between" allowBlank="1" showDropDown="0" showInputMessage="0" showErrorMessage="0" sqref="Y2:Y200">
      <x:formula1>"Verified,Partial,Needs Review"</x:formula1>
      <x:formula2>0</x:formula2>
    </x:dataValidation>
    <x:dataValidation type="list" errorStyle="stop" operator="between" allowBlank="1" showDropDown="0" showInputMessage="0" showErrorMessage="0" sqref="S2:S200">
      <x:formula1>"Show,Hide"</x:formula1>
      <x:formula2>0</x:formula2>
    </x:dataValidation>
    <x:dataValidation type="list" errorStyle="stop" operator="between" allowBlank="1" showDropDown="0" showInputMessage="0" showErrorMessage="0" sqref="Q2:Q200">
      <x:formula1>"Not Owned,Owned,Wishlist"</x:formula1>
      <x:formula2>0</x:formula2>
    </x:dataValidation>
    <x:dataValidation type="list" errorStyle="stop" operator="between" allowBlank="1" showDropDown="0" showInputMessage="0" showErrorMessage="0" sqref="I2:I200">
      <x:formula1>"Direct homage,Parody / homage,Swipe / reference"</x:formula1>
      <x:formula2>0</x:formula2>
    </x:dataValidation>
  </x:dataValidations>
  <x:hyperlinks>
    <x:hyperlink xmlns:r="http://schemas.openxmlformats.org/officeDocument/2006/relationships" ref="Z2" r:id="Rfb590093602f45e6"/>
    <x:hyperlink xmlns:r="http://schemas.openxmlformats.org/officeDocument/2006/relationships" ref="AA2" r:id="R5462600e51334bc6"/>
    <x:hyperlink xmlns:r="http://schemas.openxmlformats.org/officeDocument/2006/relationships" ref="AB2" r:id="R8915cbc0b7e24730"/>
    <x:hyperlink xmlns:r="http://schemas.openxmlformats.org/officeDocument/2006/relationships" ref="Z3" r:id="R82154f6a33444a40"/>
    <x:hyperlink xmlns:r="http://schemas.openxmlformats.org/officeDocument/2006/relationships" ref="AA3" r:id="R795c0a34aea445b1"/>
    <x:hyperlink xmlns:r="http://schemas.openxmlformats.org/officeDocument/2006/relationships" ref="AB3" r:id="R957ad49f053f4680"/>
    <x:hyperlink xmlns:r="http://schemas.openxmlformats.org/officeDocument/2006/relationships" ref="Z4" r:id="R5edc505ae08e44aa"/>
    <x:hyperlink xmlns:r="http://schemas.openxmlformats.org/officeDocument/2006/relationships" ref="AA4" r:id="Rfc92cedee9574b94"/>
    <x:hyperlink xmlns:r="http://schemas.openxmlformats.org/officeDocument/2006/relationships" ref="AB4" r:id="R778e5242692b401f"/>
    <x:hyperlink xmlns:r="http://schemas.openxmlformats.org/officeDocument/2006/relationships" ref="Z5" r:id="R97c455d524464fb2"/>
    <x:hyperlink xmlns:r="http://schemas.openxmlformats.org/officeDocument/2006/relationships" ref="AA5" r:id="R0238575dc154457a"/>
    <x:hyperlink xmlns:r="http://schemas.openxmlformats.org/officeDocument/2006/relationships" ref="AB5" r:id="R69c36ebd56c74ac7"/>
    <x:hyperlink xmlns:r="http://schemas.openxmlformats.org/officeDocument/2006/relationships" ref="Z6" r:id="Rcdacd9ed8b5a49ce"/>
    <x:hyperlink xmlns:r="http://schemas.openxmlformats.org/officeDocument/2006/relationships" ref="AA6" r:id="Rff8672feb9834091"/>
    <x:hyperlink xmlns:r="http://schemas.openxmlformats.org/officeDocument/2006/relationships" ref="AB6" r:id="Rd9e971628e6c4fe3"/>
  </x:hyperlinks>
  <x:pageMargins left="0.7" right="0.7" top="0.75" bottom="0.75" header="0.3" footer="0.3"/>
  <x:tableParts count="1">
    <x:tablePart xmlns:r="http://schemas.openxmlformats.org/officeDocument/2006/relationships" r:id="R3e86e04b605f4a3b"/>
  </x:tableParts>
</x:worksheet>
</file>

<file path=xl/worksheets/sheet3.xml><?xml version="1.0" encoding="utf-8"?>
<x:worksheet xmlns:x="http://schemas.openxmlformats.org/spreadsheetml/2006/main">
  <x:sheetViews>
    <x:sheetView showGridLines="1" workbookViewId="0">
      <x:pane ySplit="1" topLeftCell="A2" activePane="bottomLeft" state="frozen"/>
    </x:sheetView>
  </x:sheetViews>
  <x:sheetFormatPr defaultColWidth="8.6796875" defaultRowHeight="15"/>
  <x:cols>
    <x:col min="1" max="1" width="55" hidden="0" customWidth="1"/>
    <x:col min="2" max="2" width="18" hidden="0" customWidth="1"/>
    <x:col min="3" max="4" width="60" hidden="0" customWidth="1"/>
    <x:col min="5" max="5" width="45" hidden="0" customWidth="1"/>
  </x:cols>
  <x:sheetData>
    <x:row r="1" ht="15" hidden="0">
      <x:c r="A1" s="4" t="s">
        <x:v>55</x:v>
      </x:c>
      <x:c r="B1" s="4" t="s">
        <x:v>56</x:v>
      </x:c>
      <x:c r="C1" s="4" t="s">
        <x:v>57</x:v>
      </x:c>
      <x:c r="D1" s="4" t="s">
        <x:v>58</x:v>
      </x:c>
      <x:c r="E1" s="4" t="s">
        <x:v>59</x:v>
      </x:c>
    </x:row>
    <x:row r="2" ht="23.850000381469727" hidden="0">
      <x:c r="A2" s="11" t="s">
        <x:v>60</x:v>
      </x:c>
      <x:c r="B2" s="11" t="s">
        <x:v>61</x:v>
      </x:c>
      <x:c r="C2" s="11" t="s">
        <x:v>62</x:v>
      </x:c>
      <x:c r="D2" s="13" t="s">
        <x:v>63</x:v>
      </x:c>
      <x:c r="E2" s="11"/>
    </x:row>
    <x:row r="3" ht="15" hidden="0">
      <x:c r="A3" s="11" t="s">
        <x:v>64</x:v>
      </x:c>
      <x:c r="B3" s="11" t="s">
        <x:v>65</x:v>
      </x:c>
      <x:c r="C3" s="11" t="s">
        <x:v>66</x:v>
      </x:c>
      <x:c r="D3" s="13" t="s">
        <x:v>67</x:v>
      </x:c>
      <x:c r="E3" s="11"/>
    </x:row>
    <x:row r="4" ht="15" hidden="0">
      <x:c r="A4" s="11" t="s">
        <x:v>68</x:v>
      </x:c>
      <x:c r="B4" s="11" t="s">
        <x:v>65</x:v>
      </x:c>
      <x:c r="C4" s="11" t="s">
        <x:v>69</x:v>
      </x:c>
      <x:c r="D4" s="13" t="s">
        <x:v>63</x:v>
      </x:c>
      <x:c r="E4" s="11"/>
    </x:row>
    <x:row r="5" ht="23.850000381469727" hidden="0">
      <x:c r="A5" s="11" t="s">
        <x:v>70</x:v>
      </x:c>
      <x:c r="B5" s="11" t="s">
        <x:v>71</x:v>
      </x:c>
      <x:c r="C5" s="11" t="s">
        <x:v>72</x:v>
      </x:c>
      <x:c r="D5" s="13" t="s">
        <x:v>73</x:v>
      </x:c>
      <x:c r="E5" s="11" t="s">
        <x:v>74</x:v>
      </x:c>
    </x:row>
    <x:row r="6" ht="15" hidden="0">
      <x:c r="A6" s="11" t="s">
        <x:v>75</x:v>
      </x:c>
      <x:c r="B6" s="11" t="s">
        <x:v>76</x:v>
      </x:c>
      <x:c r="C6" s="11" t="s">
        <x:v>77</x:v>
      </x:c>
      <x:c r="D6" s="11"/>
      <x:c r="E6" s="11"/>
    </x:row>
    <x:row r="7" ht="84" hidden="0" customHeight="1">
      <x:c r="A7" s="20" t="str">
        <x:v>CL-PUN87-0001</x:v>
      </x:c>
      <x:c r="B7" s="20" t="str">
        <x:v>Cover artwork</x:v>
      </x:c>
      <x:c r="C7" s="20" t="str">
        <x:v>Mike McKone restages Klaus Janson’s 1987 fire-escape composition, replacing the window gunmen with the Hood. GCD identifies cover pencils/inks by McKone and colors by Morry Hollowell; ComicLink’s original-art auction explicitly describes both #4 covers as tributes to the 1987 original. Regular Hood composition; distinct from the Norman Osborn variant. Barcode on supplied print thumbnail is 00411. Publisher digital image lacks the bottom barcode and price, preserving the full illustrated composition. No incentive ratio asserted. Interior artist Jerome Opeña and colorist Dan Brown are not the cover artists.</x:v>
      </x:c>
      <x:c r="D7" s="20" t="str">
        <x:v>https://www.marvel.com/comics/issue/24023/punisher_2009_4
https://www.comics.org/issue/626933/
https://www.comiclink.com/auctions/item.asp?id=1952420</x:v>
      </x:c>
      <x:c r="E7" s="20" t="str">
        <x:v>Some depicted identities remain unresolved.</x:v>
      </x:c>
    </x:row>
    <x:row r="8" ht="72" hidden="0" customHeight="1">
      <x:c r="A8" s="20" t="str">
        <x:v>CL-PUN87-0002</x:v>
      </x:c>
      <x:c r="B8" s="20" t="str">
        <x:v>Cover artwork</x:v>
      </x:c>
      <x:c r="C8" s="20" t="str">
        <x:v>The second McKone version retains Punisher on the fire escape while substituting Norman Osborn and an unnamed woman in the right-hand window. GCD explicitly identifies the homage target and credits McKone pencils/inks and Hollowell colors. The earlier subject field named only Osborn; Frank Castle is the foreground figure. Distinct window artwork warrants a separate variant record. Full-cover thumbnail carries barcode 00411 despite variant designation; artwork identity, not barcode alone, distinguishes the covers.</x:v>
      </x:c>
      <x:c r="D8" s="20" t="str">
        <x:v>https://www.marvel.com/comics/issue/24022/punisher_2009_4_mckone_5050_cover/mckone_5050_cover
https://www.comics.org/issue/983679/
https://www.comiclink.com/auctions/item.asp?id=1952420</x:v>
      </x:c>
      <x:c r="E8" s="20" t="str">
        <x:v>Some depicted identities remain unresolved.</x:v>
      </x:c>
    </x:row>
    <x:row r="9" ht="84" hidden="0" customHeight="1">
      <x:c r="A9" s="20" t="str">
        <x:v>CL-PUN87-0003</x:v>
      </x:c>
      <x:c r="B9" s="20" t="str">
        <x:v>Cover artwork</x:v>
      </x:c>
      <x:c r="C9" s="20" t="str">
        <x:v>Bergland repeats the original pose, purple brick/fire-escape arrangement, open window and spoof first-issue banner. GCD independently records this NatDaddy Collectibles variant and expands Bergland’s name to Michael Bergland. Chicken Devils is the cover title; indicia title is Chicken Devil Volume 2. October 12, 2022 is the issue release date; a separate exclusive fulfillment date is not publicly confirmed. Print run, ratio and artist social account remain unconfirmed. Exact native cover is 600×924; white rectangle at lower left is part of the supplied edition cover, not outside-image padding.</x:v>
      </x:c>
      <x:c r="D9" s="20" t="str">
        <x:v>https://leagueofcomicgeeks.com/comic/9373069/chicken-devils-1?variant=7216750
https://www.comics.org/series/190679/details/creator_names/
https://www.comics.org/series/190679/</x:v>
      </x:c>
      <x:c r="E9" s="20" t="str">
        <x:v>Some depicted identities remain unresolved.</x:v>
      </x:c>
    </x:row>
    <x:row r="10" ht="84" hidden="0" customHeight="1">
      <x:c r="A10" s="20" t="str">
        <x:v>CL-PUN87-0004</x:v>
      </x:c>
      <x:c r="B10" s="20" t="str">
        <x:v>Cover artwork</x:v>
      </x:c>
      <x:c r="C10" s="20" t="str">
        <x:v>Publisher explicitly names the 1987 Punisher #1 target. Klaus Janson revisits his own composition, replacing Punisher’s launcher with a sword and the vigilante with the barbarian tiger. JUL231051; UPC 72355236063600231; October 4, 2023. Cover C is a regular solicited variant, with no incentive ratio advertised. The supplied publisher/retailer solicitation art incorrectly reads ISSUE 1 SEPTEMBER; catalog identity is #2, confirmed by publisher product, UPC and retailer listings. This artwork discrepancy is retained rather than silently changing the comic identity.</x:v>
      </x:c>
      <x:c r="D10" s="20" t="str">
        <x:v>https://massivepublishing.com/products/plot-holes-2-cvr-c-klaus-janson-homage
https://www.midtowncomics.com/p/2235617-plot-holes-2-cover-c-variant-klaus-janson-punisher-1-homage-cover/
https://www.comic-odyssey.com/product/plot-holes-2-of-5-cvr-c-klaus-janson-homage-mr</x:v>
      </x:c>
      <x:c r="E10" s="20" t="str">
        <x:v>Some depicted identities remain unresolved.</x:v>
      </x:c>
    </x:row>
    <x:row r="11" ht="144" hidden="0" customHeight="1">
      <x:c r="A11" s="20" t="str">
        <x:v>CL-PUN87-0005</x:v>
      </x:c>
      <x:c r="B11" s="20" t="str">
        <x:v>Cover artwork</x:v>
      </x:c>
      <x:c r="C11" s="20" t="str">
        <x:v>So Pro’s publisher Kickstarter-exclusives page explicitly identifies this as Bert and Woodrow’s Last Adventure #2, cover by Jesse Marks, inspired by The Punisher #1 (1987), Klaus Janson. Exact artwork signs JAM 24 AFTER JANSON and spoofs the logo as THE PREPPERS. Newly discovered publisher-confirmed past Kickstarter exclusive. Publication year and exact fulfillment date not established; artwork signature 2024 is not treated as a release date. The publisher’s regular #2 product was created April 2, 2025, which does not establish this variant’s publication date. Native publisher file 2100×3225; no external margin. Printed cover month MAR and price $30.00 are not used to infer an exact date or print run. Release-date detail: Not publicly confirmed — art signed 2024; documented as a past Kickstarter exclusive by October 19, 2026. Exact artwork and homage target are publisher-confirmed; the record remains partial because the publication date and some depicted identities are unresolved.</x:v>
      </x:c>
      <x:c r="D11" s="20" t="str">
        <x:v>https://soprocomics.bigcartel.com/kickstarter-exclusives
https://soprocomics.bigcartel.com/product/bert-and-woodrow-s-last-adventure-2
https://soprocomics.bigcartel.com/comic-lines</x:v>
      </x:c>
      <x:c r="E11" s="20" t="str">
        <x:v>Some depicted identities remain unresolved.</x:v>
      </x:c>
    </x:row>
    <x:row r="12" ht="24" hidden="0" customHeight="1">
      <x:c r="A12" s="20" t="str">
        <x:v>The Punisher #1 (1987), direct and newsstand editions</x:v>
      </x:c>
      <x:c r="B12" s="20" t="str">
        <x:v>Not added</x:v>
      </x:c>
      <x:c r="C12" s="20" t="str">
        <x:v>Original artwork and distribution editions of original target, not newly drawn homages. Both appear in supplied PDF; original displayed once as anchor.</x:v>
      </x:c>
      <x:c r="D12" s="20" t="str">
        <x:v>https://www.comics.org/issue/43108/</x:v>
      </x:c>
      <x:c r="E12" s="20" t="str">
        <x:v>Not added to distinct-artwork count.</x:v>
      </x:c>
    </x:row>
    <x:row r="13" ht="24" hidden="0" customHeight="1">
      <x:c r="A13" s="20" t="str">
        <x:v>Predator vs. Punisher #1 Leinil Francis Yu homage variant (November 2026)</x:v>
      </x:c>
      <x:c r="B13" s="20" t="str">
        <x:v>Not added</x:v>
      </x:c>
      <x:c r="C13" s="20" t="str">
        <x:v>Upcoming but targets Amazing Spider-Man #129, not the 1987 Janson cover. Not included in this lineage. Retailer currently schedules November 11, 2026.</x:v>
      </x:c>
      <x:c r="D13" s="20" t="str">
        <x:v>https://comicpreviews.com/products/b6a3d8b4-f326-44ce-ad91-7f98ef4da932</x:v>
      </x:c>
      <x:c r="E13" s="20" t="str">
        <x:v>Not added to distinct-artwork count.</x:v>
      </x:c>
    </x:row>
    <x:row r="14" ht="24" hidden="0" customHeight="1">
      <x:c r="A14" s="20" t="str">
        <x:v>Punisher #1 (1986 Mike Zeck) homages</x:v>
      </x:c>
      <x:c r="B14" s="20" t="str">
        <x:v>Not added</x:v>
      </x:c>
      <x:c r="C14" s="20" t="str">
        <x:v>Separate target and catalog; must not conflate Zeck’s limited-series rooftop painting with Janson’s 1987 fire-escape composition.</x:v>
      </x:c>
      <x:c r="D14" s="20" t="str">
        <x:v>https://www.marvel.com/comics/issue/21640</x:v>
      </x:c>
      <x:c r="E14" s="20" t="str">
        <x:v>Not added to distinct-artwork count.</x:v>
      </x:c>
    </x:row>
    <x:row r="15" ht="60" hidden="0" customHeight="1">
      <x:c r="A15" s="20" t="str">
        <x:v>Upcoming review</x:v>
      </x:c>
      <x:c r="B15" s="20" t="str">
        <x:v>Reviewed October 19, 2026</x:v>
      </x:c>
      <x:c r="C15" s="20" t="str">
        <x:v>As of October 19, 2026, no future-dated homage specifically targeting Klaus Janson’s The Punisher #1 (1987) was verified. The publisher-confirmed Jesse Marks Kickstarter cover is classified as a past edition with publication date unconfirmed. Upcoming Predator vs. Punisher #1 Leinil Francis Yu variant homages Amazing Spider-Man #129 and is excluded from this lineage.</x:v>
      </x:c>
      <x:c r="D15" s="20" t="str"/>
      <x:c r="E15" s="20" t="str">
        <x:v>Recheck when publisher or retailer evidence changes.</x:v>
      </x:c>
    </x:row>
  </x:sheetData>
  <x:hyperlinks>
    <x:hyperlink xmlns:r="http://schemas.openxmlformats.org/officeDocument/2006/relationships" ref="D2" r:id="Rf9751fa746b948b6"/>
    <x:hyperlink xmlns:r="http://schemas.openxmlformats.org/officeDocument/2006/relationships" ref="D3" r:id="R10afece268f54b01"/>
    <x:hyperlink xmlns:r="http://schemas.openxmlformats.org/officeDocument/2006/relationships" ref="D4" r:id="Rbb127bd6474342c4"/>
    <x:hyperlink xmlns:r="http://schemas.openxmlformats.org/officeDocument/2006/relationships" ref="D5" r:id="R12ff50c003ec41e2"/>
  </x:hyperlinks>
  <x:pageMargins left="0.7" right="0.7" top="0.75" bottom="0.75" header="0.3" footer="0.3"/>
</x:worksheet>
</file>

<file path=xl/worksheets/sheet4.xml><?xml version="1.0" encoding="utf-8"?>
<x:worksheet xmlns:x="http://schemas.openxmlformats.org/spreadsheetml/2006/main">
  <x:sheetViews>
    <x:sheetView showGridLines="1" workbookViewId="0"/>
  </x:sheetViews>
  <x:sheetFormatPr defaultColWidth="8.6796875" defaultRowHeight="15"/>
  <x:cols>
    <x:col min="1" max="1" width="26" hidden="0" customWidth="1"/>
    <x:col min="2" max="2" width="70" hidden="0" customWidth="1"/>
    <x:col min="3" max="3" width="45" hidden="0" customWidth="1"/>
  </x:cols>
  <x:sheetData>
    <x:row r="1" ht="15" hidden="0" customHeight="1">
      <x:c r="A1" s="27" t="s">
        <x:v>78</x:v>
      </x:c>
      <x:c r="B1" s="27" t="s">
        <x:v>79</x:v>
      </x:c>
      <x:c r="C1" s="27" t="s">
        <x:v>80</x:v>
      </x:c>
    </x:row>
    <x:row r="2" ht="15" hidden="0" customHeight="1">
      <x:c r="A2" s="28" t="s">
        <x:v>23</x:v>
      </x:c>
      <x:c r="B2" s="28" t="s">
        <x:v>81</x:v>
      </x:c>
      <x:c r="C2" s="28" t="s">
        <x:v>82</x:v>
      </x:c>
    </x:row>
    <x:row r="3" ht="15" hidden="0" customHeight="1">
      <x:c r="A3" s="28" t="s">
        <x:v>24</x:v>
      </x:c>
      <x:c r="B3" s="28" t="str">
        <x:v>Published series or collection title.</x:v>
      </x:c>
      <x:c r="C3" s="28" t="str">
        <x:v>See researched catalog values; unresolved details are explicit.</x:v>
      </x:c>
    </x:row>
    <x:row r="4" ht="15" hidden="0" customHeight="1">
      <x:c r="A4" s="28" t="s">
        <x:v>25</x:v>
      </x:c>
      <x:c r="B4" s="28" t="str">
        <x:v>Issue number or collected-edition designation.</x:v>
      </x:c>
      <x:c r="C4" s="28" t="str">
        <x:v>See researched catalog values; unresolved details are explicit.</x:v>
      </x:c>
    </x:row>
    <x:row r="5" ht="15" hidden="0" customHeight="1">
      <x:c r="A5" s="28" t="s">
        <x:v>26</x:v>
      </x:c>
      <x:c r="B5" s="28" t="str">
        <x:v>Publication year, distinguished from cover date where documented.</x:v>
      </x:c>
      <x:c r="C5" s="28" t="str">
        <x:v>See researched catalog values; unresolved details are explicit.</x:v>
      </x:c>
    </x:row>
    <x:row r="6" ht="15" hidden="0" customHeight="1">
      <x:c r="A6" s="28" t="s">
        <x:v>27</x:v>
      </x:c>
      <x:c r="B6" s="28" t="str">
        <x:v>Publisher of the exact edition.</x:v>
      </x:c>
      <x:c r="C6" s="28" t="str">
        <x:v>See researched catalog values; unresolved details are explicit.</x:v>
      </x:c>
    </x:row>
    <x:row r="7" ht="15" hidden="0" customHeight="1">
      <x:c r="A7" s="28" t="s">
        <x:v>28</x:v>
      </x:c>
      <x:c r="B7" s="28" t="str">
        <x:v>Cover-specific pencils, inks and colors where verified; uncertainty is explicit.</x:v>
      </x:c>
      <x:c r="C7" s="28" t="str">
        <x:v>See researched catalog values; unresolved details are explicit.</x:v>
      </x:c>
    </x:row>
    <x:row r="8" ht="15" hidden="0" customHeight="1">
      <x:c r="A8" s="28" t="s">
        <x:v>29</x:v>
      </x:c>
      <x:c r="B8" s="28" t="s">
        <x:v>83</x:v>
      </x:c>
      <x:c r="C8" s="28" t="s">
        <x:v>84</x:v>
      </x:c>
    </x:row>
    <x:row r="9" ht="15" hidden="0" customHeight="1">
      <x:c r="A9" s="28" t="s">
        <x:v>30</x:v>
      </x:c>
      <x:c r="B9" s="28" t="s">
        <x:v>85</x:v>
      </x:c>
      <x:c r="C9" s="28" t="s">
        <x:v>86</x:v>
      </x:c>
    </x:row>
    <x:row r="10" ht="15" hidden="0" customHeight="1">
      <x:c r="A10" s="28" t="s">
        <x:v>31</x:v>
      </x:c>
      <x:c r="B10" s="28" t="s">
        <x:v>87</x:v>
      </x:c>
      <x:c r="C10" s="28" t="s">
        <x:v>88</x:v>
      </x:c>
    </x:row>
    <x:row r="11" ht="15" hidden="0" customHeight="1">
      <x:c r="A11" s="28" t="s">
        <x:v>32</x:v>
      </x:c>
      <x:c r="B11" s="28" t="str">
        <x:v>Named figures verified from this cover image. Unresolved identities are recorded in notes.</x:v>
      </x:c>
      <x:c r="C11" s="28" t="str">
        <x:v>See researched catalog values; unresolved details are explicit.</x:v>
      </x:c>
    </x:row>
    <x:row r="12" ht="15" hidden="0" customHeight="1">
      <x:c r="A12" s="28" t="s">
        <x:v>33</x:v>
      </x:c>
      <x:c r="B12" s="28" t="str">
        <x:v>Exclusive retailer when documented. Unknown does not imply an open-order edition.</x:v>
      </x:c>
      <x:c r="C12" s="28" t="str">
        <x:v>See researched catalog values; unresolved details are explicit.</x:v>
      </x:c>
    </x:row>
    <x:row r="13" ht="15" hidden="0" customHeight="1">
      <x:c r="A13" s="28" t="s">
        <x:v>34</x:v>
      </x:c>
      <x:c r="B13" s="28" t="str">
        <x:v>Associated event when documented.</x:v>
      </x:c>
      <x:c r="C13" s="28" t="str">
        <x:v>See researched catalog values; unresolved details are explicit.</x:v>
      </x:c>
    </x:row>
    <x:row r="14" ht="15" hidden="0" customHeight="1">
      <x:c r="A14" s="28" t="s">
        <x:v>35</x:v>
      </x:c>
      <x:c r="B14" s="28" t="s">
        <x:v>89</x:v>
      </x:c>
      <x:c r="C14" s="28" t="s">
        <x:v>90</x:v>
      </x:c>
    </x:row>
    <x:row r="15" ht="15" hidden="0" customHeight="1">
      <x:c r="A15" s="28" t="s">
        <x:v>36</x:v>
      </x:c>
      <x:c r="B15" s="28" t="str">
        <x:v>Trade dress, virgin, sketch, acetate or other documented physical treatment.</x:v>
      </x:c>
      <x:c r="C15" s="28" t="str">
        <x:v>See researched catalog values; unresolved details are explicit.</x:v>
      </x:c>
    </x:row>
    <x:row r="16" ht="15" hidden="0" customHeight="1">
      <x:c r="A16" s="28" t="s">
        <x:v>37</x:v>
      </x:c>
      <x:c r="B16" s="28" t="str">
        <x:v>Publication market and language.</x:v>
      </x:c>
      <x:c r="C16" s="28" t="str">
        <x:v>See researched catalog values; unresolved details are explicit.</x:v>
      </x:c>
    </x:row>
    <x:row r="17" ht="15" hidden="0" customHeight="1">
      <x:c r="A17" s="28" t="s">
        <x:v>38</x:v>
      </x:c>
      <x:c r="B17" s="28" t="s">
        <x:v>91</x:v>
      </x:c>
      <x:c r="C17" s="28" t="s">
        <x:v>92</x:v>
      </x:c>
    </x:row>
    <x:row r="18" ht="15" hidden="0" customHeight="1">
      <x:c r="A18" s="28" t="s">
        <x:v>39</x:v>
      </x:c>
      <x:c r="B18" s="28" t="s">
        <x:v>93</x:v>
      </x:c>
      <x:c r="C18" s="28" t="s">
        <x:v>94</x:v>
      </x:c>
    </x:row>
    <x:row r="19" ht="15" hidden="0" customHeight="1">
      <x:c r="A19" s="28" t="s">
        <x:v>40</x:v>
      </x:c>
      <x:c r="B19" s="28" t="str">
        <x:v>User-supplied evidence only; not inferred from research.</x:v>
      </x:c>
      <x:c r="C19" s="28" t="str">
        <x:v>See researched catalog values; unresolved details are explicit.</x:v>
      </x:c>
    </x:row>
    <x:row r="20" ht="24" hidden="0" customHeight="1">
      <x:c r="A20" s="28" t="s">
        <x:v>41</x:v>
      </x:c>
      <x:c r="B20" s="28" t="str">
        <x:v>Show = included distinct artwork. Hide = original-art reuse, grouped edition or unresolved target retained as a reference.</x:v>
      </x:c>
      <x:c r="C20" s="28" t="s">
        <x:v>95</x:v>
      </x:c>
    </x:row>
    <x:row r="21" ht="15" hidden="0" customHeight="1">
      <x:c r="A21" s="28" t="s">
        <x:v>42</x:v>
      </x:c>
      <x:c r="B21" s="28" t="str">
        <x:v>Stable descriptive reference slug. Website cover detail pages use Catalog ID.</x:v>
      </x:c>
      <x:c r="C21" s="28" t="str">
        <x:v>See researched catalog values; unresolved details are explicit.</x:v>
      </x:c>
    </x:row>
    <x:row r="22" ht="15" hidden="0" customHeight="1">
      <x:c r="A22" s="28" t="s">
        <x:v>43</x:v>
      </x:c>
      <x:c r="B22" s="28" t="str">
        <x:v>Display title for the exact issue and edition.</x:v>
      </x:c>
      <x:c r="C22" s="28" t="str">
        <x:v>See researched catalog values; unresolved details are explicit.</x:v>
      </x:c>
    </x:row>
    <x:row r="23" ht="15" hidden="0" customHeight="1">
      <x:c r="A23" s="28" t="s">
        <x:v>44</x:v>
      </x:c>
      <x:c r="B23" s="28" t="str">
        <x:v>Concise description of the cover.</x:v>
      </x:c>
      <x:c r="C23" s="28" t="str">
        <x:v>See researched catalog values; unresolved details are explicit.</x:v>
      </x:c>
    </x:row>
    <x:row r="24" ht="15" hidden="0" customHeight="1">
      <x:c r="A24" s="28" t="s">
        <x:v>45</x:v>
      </x:c>
      <x:c r="B24" s="28" t="str">
        <x:v>Evidence linking this cover artwork to the original composition.</x:v>
      </x:c>
      <x:c r="C24" s="28" t="str">
        <x:v>See researched catalog values; unresolved details are explicit.</x:v>
      </x:c>
    </x:row>
    <x:row r="25" ht="15" hidden="0" customHeight="1">
      <x:c r="A25" s="28" t="s">
        <x:v>46</x:v>
      </x:c>
      <x:c r="B25" s="28" t="str">
        <x:v>Edition details, source conflicts, image limitations and remaining gaps.</x:v>
      </x:c>
      <x:c r="C25" s="28" t="str">
        <x:v>See researched catalog values; unresolved details are explicit.</x:v>
      </x:c>
    </x:row>
    <x:row r="26" ht="24" hidden="0" customHeight="1">
      <x:c r="A26" s="28" t="s">
        <x:v>47</x:v>
      </x:c>
      <x:c r="B26" s="28" t="str">
        <x:v>Verified: exact artwork and target supported by reviewed cover-specific sources. Partial: remaining credit, edition or date uncertainty. Needs Review: target or edition unresolved.</x:v>
      </x:c>
      <x:c r="C26" s="28" t="s">
        <x:v>96</x:v>
      </x:c>
    </x:row>
    <x:row r="27" ht="15" hidden="0" customHeight="1">
      <x:c r="A27" s="28" t="s">
        <x:v>48</x:v>
      </x:c>
      <x:c r="B27" s="28" t="str">
        <x:v>Best reviewed source for this exact edition.</x:v>
      </x:c>
      <x:c r="C27" s="28" t="str">
        <x:v>See researched catalog values; unresolved details are explicit.</x:v>
      </x:c>
    </x:row>
    <x:row r="28" ht="15" hidden="0" customHeight="1">
      <x:c r="A28" s="28" t="s">
        <x:v>49</x:v>
      </x:c>
      <x:c r="B28" s="28" t="str">
        <x:v>Additional edition evidence; unknown if no second source was recovered.</x:v>
      </x:c>
      <x:c r="C28" s="28" t="str">
        <x:v>See researched catalog values; unresolved details are explicit.</x:v>
      </x:c>
    </x:row>
    <x:row r="29" ht="24" hidden="0" customHeight="1">
      <x:c r="A29" s="28" t="s">
        <x:v>50</x:v>
      </x:c>
      <x:c r="B29" s="28" t="str">
        <x:v>Best recovered exact-edition image or explicitly labeled promotional source. Native resolution limits and pending scans are recorded in notes.</x:v>
      </x:c>
      <x:c r="C29" s="28" t="str">
        <x:v>See researched catalog values; unresolved details are explicit.</x:v>
      </x:c>
    </x:row>
    <x:row r="30" ht="15" hidden="0" customHeight="1">
      <x:c r="A30" s="28" t="s">
        <x:v>51</x:v>
      </x:c>
      <x:c r="B30" s="28" t="str">
        <x:v>Local source-image reference; original filename retained where already present.</x:v>
      </x:c>
      <x:c r="C30" s="28" t="str">
        <x:v>See researched catalog values; unresolved details are explicit.</x:v>
      </x:c>
    </x:row>
    <x:row r="31" ht="15" hidden="0" customHeight="1">
      <x:c r="A31" s="28" t="s">
        <x:v>52</x:v>
      </x:c>
      <x:c r="B31" s="28" t="str">
        <x:v>Verified artist account if documented; never inferred from a name.</x:v>
      </x:c>
      <x:c r="C31" s="28" t="str">
        <x:v>See researched catalog values; unresolved details are explicit.</x:v>
      </x:c>
    </x:row>
    <x:row r="32" ht="15" hidden="0" customHeight="1">
      <x:c r="A32" s="28" t="s">
        <x:v>53</x:v>
      </x:c>
      <x:c r="B32" s="28" t="s">
        <x:v>97</x:v>
      </x:c>
      <x:c r="C32" s="28" t="s">
        <x:v>98</x:v>
      </x:c>
    </x:row>
    <x:row r="33" ht="15" hidden="0" customHeight="1">
      <x:c r="A33" s="28" t="s">
        <x:v>54</x:v>
      </x:c>
      <x:c r="B33" s="28" t="s">
        <x:v>99</x:v>
      </x:c>
      <x:c r="C33" s="28" t="s">
        <x:v>100</x:v>
      </x:c>
    </x:row>
  </x:sheetData>
  <x:pageMargins left="0.7" right="0.7" top="0.75" bottom="0.75" header="0.3" footer="0.3"/>
</x:worksheet>
</file>