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6b9dc2639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ebd5042a8ce94d66"/>
    <x:sheet xmlns:r="http://schemas.openxmlformats.org/officeDocument/2006/relationships" name="Dashboard" sheetId="2" r:id="Rb285c958e7864df0"/>
    <x:sheet xmlns:r="http://schemas.openxmlformats.org/officeDocument/2006/relationships" name="Research Log" sheetId="3" r:id="R4f83b4efca214f4b"/>
    <x:sheet xmlns:r="http://schemas.openxmlformats.org/officeDocument/2006/relationships" name="Data Dictionary" sheetId="4" r:id="Rb0154a72b3bc4c5d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<x:sst xmlns:x="http://schemas.openxmlformats.org/spreadsheetml/2006/main">
  <x:si>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</x:si>
  <x:si>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</x:si>
  <x:si>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</x:si>
  <x:si>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</x:si>
  <x:si>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</x:si>
  <x:si>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</x:si>
  <x:si>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</x:si>
  <x:si>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</x:si>
  <x:si>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</x:si>
  <x:si>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</x:si>
  <x:si>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</x:si>
  <x:si>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</x:si>
  <x:si>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</x:si>
  <x:si>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</x:si>
  <x:si>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</x:si>
  <x:si>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</x:si>
  <x:si>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</x:si>
  <x:si>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</x:si>
  <x:si>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</x:si>
  <x:si>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</x:si>
  <x:si>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</x:si>
  <x:si>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</x:si>
  <x:si>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</x:si>
  <x:si>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</x:si>
  <x:si>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Detective Comics #38 (1940) Homage Cover Catalog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</x:si>
  <x:si>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</x:si>
  <x:si>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</x:si>
  <x:si>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</x:si>
  <x:si>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</x:si>
  <x:si>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</x:si>
  <x:si>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</x:si>
  <x:si>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</x:si>
  <x:si>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</x:si>
  <x:si>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</x:si>
  <x:si>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</x:si>
  <x:si>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</x:si>
  <x:si>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</x:si>
  <x:si>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</x:si>
  <x:si>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</x:si>
  <x:si>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</x:si>
  <x:si>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</x:si>
  <x:si>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</x:si>
  <x:si>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</x:si>
  <x:si>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</x:si>
  <x:si>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DC Comics</x:t>
  </x:si>
  <x:si>
    <x:t xml:space="preserve">Fawcett Publications</x:t>
  </x:si>
  <x:si>
    <x:t xml:space="preserve">Marvel Comics</x:t>
  </x:si>
  <x:si>
    <x:t xml:space="preserve">Quality Comics</x:t>
  </x:si>
  <x:si>
    <x:t xml:space="preserve">Image Comics</x:t>
  </x:si>
  <x:si>
    <x:t xml:space="preserve">IDW Publishing</x:t>
  </x:si>
  <x:si>
    <x:t xml:space="preserve">Dark Horse Comics</x:t>
  </x:si>
  <x:si>
    <x:t xml:space="preserve">Avatar Press</x:t>
  </x:si>
  <x:si>
    <x:t xml:space="preserve">Gladstone</x:t>
  </x:si>
  <x:si>
    <x:t xml:space="preserve">Dork Storm Press</x:t>
  </x:si>
  <x:si>
    <x:t xml:space="preserve">Archie Comics</x:t>
  </x:si>
  <x:si>
    <x:t xml:space="preserve">Dynamite</x:t>
  </x:si>
  <x:si>
    <x:t xml:space="preserve">Heroic Publishing</x:t>
  </x:si>
  <x:si>
    <x:t xml:space="preserve">BOOM! Studios</x:t>
  </x:si>
  <x:si>
    <x:t xml:space="preserve">Scout Comics</x:t>
  </x:si>
  <x:si>
    <x:t xml:space="preserve">Alien Books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</x:si>
  <x:si>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</x:si>
  <x:si>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</x:si>
  <x:si>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</x:si>
  <x:si>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</x:si>
  <x:si>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</x:si>
  <x:si>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(48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</x:si>
  <x:si>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</x:si>
  <x:si>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</x:si>
  <x:si>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https://leagueofcomicgeeks.com/profile/galko/lists/30379</x:t>
  </x:si>
  <x:si>
    <x:t xml:space="preserve">Detective Comics #38 (1940)</x:t>
  </x:si>
  <x:si>
    <x:t xml:space="preserve">Excluded</x:t>
  </x:si>
  <x:si>
    <x:t xml:space="preserve">The original issue or an edition of it.</x:t>
  </x:si>
  <x:si>
    <x:t xml:space="preserve">https://leagueofcomicgeeks.com/comic/5262446/detective-comics-38</x:t>
  </x:si>
  <x:si>
    <x:t xml:space="preserve">Detective Comics Special Reprint #38 Toys ‘R' Us Special Replica (1997)</x:t>
  </x:si>
  <x:si>
    <x:t xml:space="preserve">Reprint/facsimile/replica edition of an existing cover.</x:t>
  </x:si>
  <x:si>
    <x:t xml:space="preserve">https://leagueofcomicgeeks.com/comic/4747328/detective-comics-special-reprint-38?variant=6086276</x:t>
  </x:si>
  <x:si>
    <x:t xml:space="preserve">Detective Comics #554 Dollar Comics Edition (2020)</x:t>
  </x:si>
  <x:si>
    <x:t xml:space="preserve">https://leagueofcomicgeeks.com/comic/1979037/detective-comics-554?variant=3241161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</x:si>
  <x:si>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</x:si>
  <x:si>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</x:si>
  <x:si>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</x:si>
  <x:si>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</x:si>
  <x:si>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</x:si>
  <x:si>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</x:si>
  <x:si>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</x:si>
  <x:si>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</x:si>
  <x:si>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</x:si>
  <x:si>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</x:si>
  <x:si>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</x:si>
  <x:si>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</x:si>
  <x:si>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</x:si>
  <x:si>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</x:si>
  <x:si>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</x:si>
  <x:si>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</x:si>
  <x:si>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Caveats, conflicts and next checks.</x:t>
  </x:si>
  <x:si>
    <x:t xml:space="preserve">Best source.</x:t>
  </x:si>
  <x:si>
    <x:t xml:space="preserve">Corroborating source.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</x:si>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</x:sst>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yyyy-mm-dd"/>
    <x:numFmt numFmtId="201" formatCode="0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3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201" fontId="0" fillId="0" borderId="0" xfId="0" applyNumberFormat="1" applyFont="1" applyFill="1" applyBorder="1" applyAlignment="1">
      <x:alignment horizontal="general" vertical="bottom" wrapText="1"/>
    </x:xf>
    <x:xf numFmtId="200" fontId="0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8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79de701864ca4" /><Relationship Type="http://schemas.openxmlformats.org/officeDocument/2006/relationships/theme" Target="/xl/theme/theme1.xml" Id="Rd9cb41b4191a4fcd" /><Relationship Type="http://schemas.openxmlformats.org/officeDocument/2006/relationships/sharedStrings" Target="/xl/sharedStrings.xml" Id="R722a5f4922984da7" /><Relationship Type="http://schemas.openxmlformats.org/officeDocument/2006/relationships/worksheet" Target="/xl/worksheets/sheet1.xml" Id="Rebd5042a8ce94d66" /><Relationship Type="http://schemas.openxmlformats.org/officeDocument/2006/relationships/worksheet" Target="/xl/worksheets/sheet2.xml" Id="Rb285c958e7864df0" /><Relationship Type="http://schemas.openxmlformats.org/officeDocument/2006/relationships/worksheet" Target="/xl/worksheets/sheet3.xml" Id="R4f83b4efca214f4b" /><Relationship Type="http://schemas.openxmlformats.org/officeDocument/2006/relationships/worksheet" Target="/xl/worksheets/sheet4.xml" Id="Rb0154a72b3bc4c5d" /></Relationships>
</file>

<file path=xl/tables/table1.xml><?xml version="1.0" encoding="utf-8"?>
<x:table xmlns:x="http://schemas.openxmlformats.org/spreadsheetml/2006/main" id="1" name="DC38Catalog" displayName="DC38Catalog" ref="A1:X45" headerRowCount="1" totalsRowCount="0" totalsRowShown="0">
  <x:autoFilter ref="A1:X45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9853775/captain-marvel-jr-8" TargetMode="External" Id="R668f0f1ec91746f4" /><Relationship Type="http://schemas.openxmlformats.org/officeDocument/2006/relationships/hyperlink" Target="https://leagueofcomicgeeks.com/profile/galko/lists/30379" TargetMode="External" Id="R7275c60c37944f5e" /><Relationship Type="http://schemas.openxmlformats.org/officeDocument/2006/relationships/hyperlink" Target="https://s3.amazonaws.com/comicgeeks/comics/covers/medium-9853775.jpg" TargetMode="External" Id="R8445f5102f994b5c" /><Relationship Type="http://schemas.openxmlformats.org/officeDocument/2006/relationships/hyperlink" Target="https://leagueofcomicgeeks.com/comic/6631178/crack-comics-30" TargetMode="External" Id="R865e58049fb94547" /><Relationship Type="http://schemas.openxmlformats.org/officeDocument/2006/relationships/hyperlink" Target="https://leagueofcomicgeeks.com/profile/galko/lists/30379" TargetMode="External" Id="R58acaf4b053d4cd7" /><Relationship Type="http://schemas.openxmlformats.org/officeDocument/2006/relationships/hyperlink" Target="https://s3.amazonaws.com/comicgeeks/comics/covers/medium-6631178.jpg" TargetMode="External" Id="Rae3762d6bbab4094" /><Relationship Type="http://schemas.openxmlformats.org/officeDocument/2006/relationships/hyperlink" Target="https://leagueofcomicgeeks.com/comic/8166229/flash-comics-66" TargetMode="External" Id="Rf52b06f3a3734e7d" /><Relationship Type="http://schemas.openxmlformats.org/officeDocument/2006/relationships/hyperlink" Target="https://leagueofcomicgeeks.com/profile/galko/lists/30379" TargetMode="External" Id="R3b27032d4bcb4f3f" /><Relationship Type="http://schemas.openxmlformats.org/officeDocument/2006/relationships/hyperlink" Target="https://s3.amazonaws.com/comicgeeks/comics/covers/medium-8166229.jpg" TargetMode="External" Id="R029efe776bd14cfc" /><Relationship Type="http://schemas.openxmlformats.org/officeDocument/2006/relationships/hyperlink" Target="https://leagueofcomicgeeks.com/comic/6979747/flash-comics-92" TargetMode="External" Id="Re7a459d037164bf2" /><Relationship Type="http://schemas.openxmlformats.org/officeDocument/2006/relationships/hyperlink" Target="https://leagueofcomicgeeks.com/profile/galko/lists/30379" TargetMode="External" Id="R7af7f63b2a804c20" /><Relationship Type="http://schemas.openxmlformats.org/officeDocument/2006/relationships/hyperlink" Target="https://s3.amazonaws.com/comicgeeks/comics/covers/medium-6979747.jpg" TargetMode="External" Id="R1c0519339fcd48f5" /><Relationship Type="http://schemas.openxmlformats.org/officeDocument/2006/relationships/hyperlink" Target="https://leagueofcomicgeeks.com/comic/8538940/national-comics-63" TargetMode="External" Id="R67cf10574d004806" /><Relationship Type="http://schemas.openxmlformats.org/officeDocument/2006/relationships/hyperlink" Target="https://leagueofcomicgeeks.com/profile/galko/lists/30379" TargetMode="External" Id="Re9e5e6b42f8d4bec" /><Relationship Type="http://schemas.openxmlformats.org/officeDocument/2006/relationships/hyperlink" Target="https://s3.amazonaws.com/comicgeeks/comics/covers/medium-8538940.jpg" TargetMode="External" Id="R03b1d1160ac443b1" /><Relationship Type="http://schemas.openxmlformats.org/officeDocument/2006/relationships/hyperlink" Target="https://leagueofcomicgeeks.com/comic/2410852/fawcetts-funny-animals-49" TargetMode="External" Id="R5c68da22755842f3" /><Relationship Type="http://schemas.openxmlformats.org/officeDocument/2006/relationships/hyperlink" Target="https://leagueofcomicgeeks.com/profile/galko/lists/30379" TargetMode="External" Id="Rd75858c42a6e4984" /><Relationship Type="http://schemas.openxmlformats.org/officeDocument/2006/relationships/hyperlink" Target="https://s3.amazonaws.com/comicgeeks/comics/covers/medium-2410852.jpg" TargetMode="External" Id="Rc78628e99e2249c3" /><Relationship Type="http://schemas.openxmlformats.org/officeDocument/2006/relationships/hyperlink" Target="https://leagueofcomicgeeks.com/comic/8774879/captain-marvel-jr-79" TargetMode="External" Id="R23e27bc577bc4556" /><Relationship Type="http://schemas.openxmlformats.org/officeDocument/2006/relationships/hyperlink" Target="https://leagueofcomicgeeks.com/profile/galko/lists/30379" TargetMode="External" Id="R1f726611f57845b6" /><Relationship Type="http://schemas.openxmlformats.org/officeDocument/2006/relationships/hyperlink" Target="https://s3.amazonaws.com/comicgeeks/comics/covers/medium-8774879.jpg" TargetMode="External" Id="R6ddba75d1c834d7a" /><Relationship Type="http://schemas.openxmlformats.org/officeDocument/2006/relationships/hyperlink" Target="https://leagueofcomicgeeks.com/comic/7515158/tales-of-suspense-59" TargetMode="External" Id="R35aed003bcdd4475" /><Relationship Type="http://schemas.openxmlformats.org/officeDocument/2006/relationships/hyperlink" Target="https://leagueofcomicgeeks.com/profile/galko/lists/30379" TargetMode="External" Id="Rc33ada6e666b42e0" /><Relationship Type="http://schemas.openxmlformats.org/officeDocument/2006/relationships/hyperlink" Target="https://s3.amazonaws.com/comicgeeks/comics/covers/medium-7515158.jpg" TargetMode="External" Id="Rc2e1adb8378441d6" /><Relationship Type="http://schemas.openxmlformats.org/officeDocument/2006/relationships/hyperlink" Target="https://leagueofcomicgeeks.com/comic/3194032/superboy-121" TargetMode="External" Id="Re962f673c98249fd" /><Relationship Type="http://schemas.openxmlformats.org/officeDocument/2006/relationships/hyperlink" Target="https://leagueofcomicgeeks.com/profile/galko/lists/30379" TargetMode="External" Id="Rf63bd6e651064dd6" /><Relationship Type="http://schemas.openxmlformats.org/officeDocument/2006/relationships/hyperlink" Target="https://s3.amazonaws.com/comicgeeks/comics/covers/medium-3194032.jpg" TargetMode="External" Id="R2f6d8df436774e09" /><Relationship Type="http://schemas.openxmlformats.org/officeDocument/2006/relationships/hyperlink" Target="https://leagueofcomicgeeks.com/comic/7749873/justice-league-of-america-67" TargetMode="External" Id="Rb891d5a97a82406e" /><Relationship Type="http://schemas.openxmlformats.org/officeDocument/2006/relationships/hyperlink" Target="https://leagueofcomicgeeks.com/profile/galko/lists/30379" TargetMode="External" Id="Rf291b450e41d4c88" /><Relationship Type="http://schemas.openxmlformats.org/officeDocument/2006/relationships/hyperlink" Target="https://s3.amazonaws.com/comicgeeks/comics/covers/medium-7749873.jpg" TargetMode="External" Id="Rb97f843832074bdd" /><Relationship Type="http://schemas.openxmlformats.org/officeDocument/2006/relationships/hyperlink" Target="https://leagueofcomicgeeks.com/comic/2830529/batman-213" TargetMode="External" Id="R6c52bf4965674b14" /><Relationship Type="http://schemas.openxmlformats.org/officeDocument/2006/relationships/hyperlink" Target="https://leagueofcomicgeeks.com/profile/galko/lists/30379" TargetMode="External" Id="Rfceb27d57bb34d5a" /><Relationship Type="http://schemas.openxmlformats.org/officeDocument/2006/relationships/hyperlink" Target="https://s3.amazonaws.com/comicgeeks/comics/covers/medium-2830529.jpg" TargetMode="External" Id="Rdbc5c577d9b14754" /><Relationship Type="http://schemas.openxmlformats.org/officeDocument/2006/relationships/hyperlink" Target="https://leagueofcomicgeeks.com/comic/2845463/the-mighty-world-of-marvel-20" TargetMode="External" Id="Reab85664f7c34b0c" /><Relationship Type="http://schemas.openxmlformats.org/officeDocument/2006/relationships/hyperlink" Target="https://leagueofcomicgeeks.com/profile/galko/lists/30379" TargetMode="External" Id="R57188e09e1594c3f" /><Relationship Type="http://schemas.openxmlformats.org/officeDocument/2006/relationships/hyperlink" Target="https://s3.amazonaws.com/comicgeeks/comics/covers/medium-2845463.jpg" TargetMode="External" Id="R91468eebfbda4603" /><Relationship Type="http://schemas.openxmlformats.org/officeDocument/2006/relationships/hyperlink" Target="https://leagueofcomicgeeks.com/comic/1405657/secret-origins-7" TargetMode="External" Id="Rc428e555257d4fd3" /><Relationship Type="http://schemas.openxmlformats.org/officeDocument/2006/relationships/hyperlink" Target="https://leagueofcomicgeeks.com/profile/galko/lists/30379" TargetMode="External" Id="R49bbfaa7e08f464d" /><Relationship Type="http://schemas.openxmlformats.org/officeDocument/2006/relationships/hyperlink" Target="https://s3.amazonaws.com/comicgeeks/comics/covers/medium-1405657.jpg" TargetMode="External" Id="R9256480ce1374494" /><Relationship Type="http://schemas.openxmlformats.org/officeDocument/2006/relationships/hyperlink" Target="https://leagueofcomicgeeks.com/comic/1814519/blue-devil-14" TargetMode="External" Id="Rc692ac439b234696" /><Relationship Type="http://schemas.openxmlformats.org/officeDocument/2006/relationships/hyperlink" Target="https://leagueofcomicgeeks.com/profile/galko/lists/30379" TargetMode="External" Id="Rf8d20152daf64c41" /><Relationship Type="http://schemas.openxmlformats.org/officeDocument/2006/relationships/hyperlink" Target="https://s3.amazonaws.com/comicgeeks/comics/covers/medium-1814519.jpg" TargetMode="External" Id="R0364c94a10b442b9" /><Relationship Type="http://schemas.openxmlformats.org/officeDocument/2006/relationships/hyperlink" Target="https://leagueofcomicgeeks.com/comic/1979037/detective-comics-554" TargetMode="External" Id="R5da54104285a40f1" /><Relationship Type="http://schemas.openxmlformats.org/officeDocument/2006/relationships/hyperlink" Target="https://leagueofcomicgeeks.com/profile/galko/lists/30379" TargetMode="External" Id="Rcbb92f30ae7743f8" /><Relationship Type="http://schemas.openxmlformats.org/officeDocument/2006/relationships/hyperlink" Target="https://s3.amazonaws.com/comicgeeks/comics/covers/medium-1979037.jpg" TargetMode="External" Id="R3159c68af58945aa" /><Relationship Type="http://schemas.openxmlformats.org/officeDocument/2006/relationships/hyperlink" Target="https://leagueofcomicgeeks.com/comic/8378263/secret-origins-8" TargetMode="External" Id="Rb4bcec6d2fda4332" /><Relationship Type="http://schemas.openxmlformats.org/officeDocument/2006/relationships/hyperlink" Target="https://leagueofcomicgeeks.com/profile/galko/lists/30379" TargetMode="External" Id="Rbd22100a19024670" /><Relationship Type="http://schemas.openxmlformats.org/officeDocument/2006/relationships/hyperlink" Target="https://s3.amazonaws.com/comicgeeks/comics/covers/medium-8378263.jpg" TargetMode="External" Id="Rb1cc0aa23c5d4255" /><Relationship Type="http://schemas.openxmlformats.org/officeDocument/2006/relationships/hyperlink" Target="https://leagueofcomicgeeks.com/comic/2216294/mickey-mouse-230" TargetMode="External" Id="R76eed0ef0531406c" /><Relationship Type="http://schemas.openxmlformats.org/officeDocument/2006/relationships/hyperlink" Target="https://leagueofcomicgeeks.com/profile/galko/lists/30379" TargetMode="External" Id="R0978d68d863e45c5" /><Relationship Type="http://schemas.openxmlformats.org/officeDocument/2006/relationships/hyperlink" Target="https://s3.amazonaws.com/comicgeeks/comics/covers/medium-2216294.jpg" TargetMode="External" Id="R58fe561962af40a7" /><Relationship Type="http://schemas.openxmlformats.org/officeDocument/2006/relationships/hyperlink" Target="https://leagueofcomicgeeks.com/comic/1206363/kobalt-4" TargetMode="External" Id="R90a55885d20747d7" /><Relationship Type="http://schemas.openxmlformats.org/officeDocument/2006/relationships/hyperlink" Target="https://leagueofcomicgeeks.com/profile/galko/lists/30379" TargetMode="External" Id="Rd4a71b22fc644ba4" /><Relationship Type="http://schemas.openxmlformats.org/officeDocument/2006/relationships/hyperlink" Target="https://s3.amazonaws.com/comicgeeks/comics/covers/medium-1206363.jpg" TargetMode="External" Id="R5bc34b60a8d546eb" /><Relationship Type="http://schemas.openxmlformats.org/officeDocument/2006/relationships/hyperlink" Target="https://leagueofcomicgeeks.com/comic/8042739/superman-adventures-38" TargetMode="External" Id="Ra101b8b1c1ee41e5" /><Relationship Type="http://schemas.openxmlformats.org/officeDocument/2006/relationships/hyperlink" Target="https://leagueofcomicgeeks.com/profile/galko/lists/30379" TargetMode="External" Id="R4d9dd837428d41fc" /><Relationship Type="http://schemas.openxmlformats.org/officeDocument/2006/relationships/hyperlink" Target="https://s3.amazonaws.com/comicgeeks/comics/covers/medium-8042739.jpg" TargetMode="External" Id="R03c362d2f6d6497f" /><Relationship Type="http://schemas.openxmlformats.org/officeDocument/2006/relationships/hyperlink" Target="https://leagueofcomicgeeks.com/comic/9504983/deadpool-51" TargetMode="External" Id="Rf614e4595f6b49d4" /><Relationship Type="http://schemas.openxmlformats.org/officeDocument/2006/relationships/hyperlink" Target="https://leagueofcomicgeeks.com/profile/galko/lists/30379" TargetMode="External" Id="R95df1f0dcb5146a8" /><Relationship Type="http://schemas.openxmlformats.org/officeDocument/2006/relationships/hyperlink" Target="https://s3.amazonaws.com/comicgeeks/comics/covers/medium-9504983.jpg" TargetMode="External" Id="R345535967b884ca8" /><Relationship Type="http://schemas.openxmlformats.org/officeDocument/2006/relationships/hyperlink" Target="https://leagueofcomicgeeks.com/comic/5003894/dr-blink-superhero-shrink-2" TargetMode="External" Id="R9310794fe25e4303" /><Relationship Type="http://schemas.openxmlformats.org/officeDocument/2006/relationships/hyperlink" Target="https://leagueofcomicgeeks.com/profile/galko/lists/30379" TargetMode="External" Id="Rb4a2736cf4ee431b" /><Relationship Type="http://schemas.openxmlformats.org/officeDocument/2006/relationships/hyperlink" Target="https://s3.amazonaws.com/comicgeeks/comics/covers/medium-5003894.jpg" TargetMode="External" Id="Ra7972694ed864dd9" /><Relationship Type="http://schemas.openxmlformats.org/officeDocument/2006/relationships/hyperlink" Target="https://leagueofcomicgeeks.com/comic/7748565/flare-4" TargetMode="External" Id="Re85ca2d39a544012" /><Relationship Type="http://schemas.openxmlformats.org/officeDocument/2006/relationships/hyperlink" Target="https://leagueofcomicgeeks.com/profile/galko/lists/30379" TargetMode="External" Id="R10579fc421164ed7" /><Relationship Type="http://schemas.openxmlformats.org/officeDocument/2006/relationships/hyperlink" Target="https://s3.amazonaws.com/comicgeeks/comics/covers/medium-7748565.jpg" TargetMode="External" Id="R211269d7670444eb" /><Relationship Type="http://schemas.openxmlformats.org/officeDocument/2006/relationships/hyperlink" Target="https://leagueofcomicgeeks.com/comic/9012569/hero-squared-6" TargetMode="External" Id="R414b4294e4204f00" /><Relationship Type="http://schemas.openxmlformats.org/officeDocument/2006/relationships/hyperlink" Target="https://leagueofcomicgeeks.com/profile/galko/lists/30379" TargetMode="External" Id="R81fc0a1ec0fc44e8" /><Relationship Type="http://schemas.openxmlformats.org/officeDocument/2006/relationships/hyperlink" Target="https://s3.amazonaws.com/comicgeeks/comics/covers/medium-9012569.jpg" TargetMode="External" Id="Rea74188786eb452f" /><Relationship Type="http://schemas.openxmlformats.org/officeDocument/2006/relationships/hyperlink" Target="https://leagueofcomicgeeks.com/comic/4877724/absolution-5?variant=6393733" TargetMode="External" Id="R694d1548d47e4276" /><Relationship Type="http://schemas.openxmlformats.org/officeDocument/2006/relationships/hyperlink" Target="https://leagueofcomicgeeks.com/profile/galko/lists/30379" TargetMode="External" Id="Rdb2db4f81ab34739" /><Relationship Type="http://schemas.openxmlformats.org/officeDocument/2006/relationships/hyperlink" Target="https://s3.amazonaws.com/comicgeeks/comics/covers/medium-6393733.jpg" TargetMode="External" Id="Rc5e295f2a93f4b21" /><Relationship Type="http://schemas.openxmlformats.org/officeDocument/2006/relationships/hyperlink" Target="https://leagueofcomicgeeks.com/comic/5739946/archies-double-digest-magazine-244" TargetMode="External" Id="R564920620d204db8" /><Relationship Type="http://schemas.openxmlformats.org/officeDocument/2006/relationships/hyperlink" Target="https://leagueofcomicgeeks.com/profile/galko/lists/30379" TargetMode="External" Id="R8cb52f37200d49ac" /><Relationship Type="http://schemas.openxmlformats.org/officeDocument/2006/relationships/hyperlink" Target="https://s3.amazonaws.com/comicgeeks/comics/covers/medium-5739946.jpg" TargetMode="External" Id="R28ad6fc52a6e463d" /><Relationship Type="http://schemas.openxmlformats.org/officeDocument/2006/relationships/hyperlink" Target="https://leagueofcomicgeeks.com/comic/1652103/batman-and-robin-38?variant=9646262" TargetMode="External" Id="R34fe8ea2eb9d4eb0" /><Relationship Type="http://schemas.openxmlformats.org/officeDocument/2006/relationships/hyperlink" Target="https://leagueofcomicgeeks.com/profile/galko/lists/30379" TargetMode="External" Id="R5163110da5eb4b10" /><Relationship Type="http://schemas.openxmlformats.org/officeDocument/2006/relationships/hyperlink" Target="https://s3.amazonaws.com/comicgeeks/comics/covers/medium-9646262.jpg" TargetMode="External" Id="R4e293c309e554054" /><Relationship Type="http://schemas.openxmlformats.org/officeDocument/2006/relationships/hyperlink" Target="https://leagueofcomicgeeks.com/comic/7715803/convergence-5?variant=6636098" TargetMode="External" Id="Ra40ae6cc220b452b" /><Relationship Type="http://schemas.openxmlformats.org/officeDocument/2006/relationships/hyperlink" Target="https://leagueofcomicgeeks.com/profile/galko/lists/30379" TargetMode="External" Id="R20c9c0ee8a7d41ba" /><Relationship Type="http://schemas.openxmlformats.org/officeDocument/2006/relationships/hyperlink" Target="https://s3.amazonaws.com/comicgeeks/comics/covers/medium-6636098.jpg" TargetMode="External" Id="Rcb40a95f1e934226" /><Relationship Type="http://schemas.openxmlformats.org/officeDocument/2006/relationships/hyperlink" Target="https://leagueofcomicgeeks.com/comic/3523104/grayson-14?variant=6628578" TargetMode="External" Id="Ra59d09ce5d3147c4" /><Relationship Type="http://schemas.openxmlformats.org/officeDocument/2006/relationships/hyperlink" Target="https://leagueofcomicgeeks.com/profile/galko/lists/30379" TargetMode="External" Id="R31b3ee39502c49bb" /><Relationship Type="http://schemas.openxmlformats.org/officeDocument/2006/relationships/hyperlink" Target="https://s3.amazonaws.com/comicgeeks/comics/covers/medium-6628578.jpg" TargetMode="External" Id="Rddfe27192c22476a" /><Relationship Type="http://schemas.openxmlformats.org/officeDocument/2006/relationships/hyperlink" Target="https://leagueofcomicgeeks.com/comic/8149434/insufferable-2?variant=9116225" TargetMode="External" Id="R559ea93d41b5453a" /><Relationship Type="http://schemas.openxmlformats.org/officeDocument/2006/relationships/hyperlink" Target="https://leagueofcomicgeeks.com/profile/galko/lists/30379" TargetMode="External" Id="R512026c4296c449b" /><Relationship Type="http://schemas.openxmlformats.org/officeDocument/2006/relationships/hyperlink" Target="https://s3.amazonaws.com/comicgeeks/comics/covers/medium-9116225.jpg" TargetMode="External" Id="R42e4a54304114f73" /><Relationship Type="http://schemas.openxmlformats.org/officeDocument/2006/relationships/hyperlink" Target="https://leagueofcomicgeeks.com/comic/9059544/bettie-page-4?variant=9416864" TargetMode="External" Id="R908ce760f91d4ea6" /><Relationship Type="http://schemas.openxmlformats.org/officeDocument/2006/relationships/hyperlink" Target="https://leagueofcomicgeeks.com/profile/galko/lists/30379" TargetMode="External" Id="Rb2cfcb9ee93d42bf" /><Relationship Type="http://schemas.openxmlformats.org/officeDocument/2006/relationships/hyperlink" Target="https://s3.amazonaws.com/comicgeeks/comics/covers/medium-9416864.jpg" TargetMode="External" Id="R28fc5c4794b1463a" /><Relationship Type="http://schemas.openxmlformats.org/officeDocument/2006/relationships/hyperlink" Target="https://leagueofcomicgeeks.com/comic/7684579/chu-1?variant=4416421" TargetMode="External" Id="Ree0f700ef43b4a90" /><Relationship Type="http://schemas.openxmlformats.org/officeDocument/2006/relationships/hyperlink" Target="https://leagueofcomicgeeks.com/profile/galko/lists/30379" TargetMode="External" Id="R2b1ad2370eb54b0d" /><Relationship Type="http://schemas.openxmlformats.org/officeDocument/2006/relationships/hyperlink" Target="https://s3.amazonaws.com/comicgeeks/comics/covers/medium-4416421.jpg" TargetMode="External" Id="Rd65201dc6dc2483b" /><Relationship Type="http://schemas.openxmlformats.org/officeDocument/2006/relationships/hyperlink" Target="https://leagueofcomicgeeks.com/comic/4601882/gutt-ghost-stabbity-bunny-1?variant=8680559" TargetMode="External" Id="Rf94fc3775df342f2" /><Relationship Type="http://schemas.openxmlformats.org/officeDocument/2006/relationships/hyperlink" Target="https://leagueofcomicgeeks.com/profile/galko/lists/30379" TargetMode="External" Id="R863f0072adba408f" /><Relationship Type="http://schemas.openxmlformats.org/officeDocument/2006/relationships/hyperlink" Target="https://s3.amazonaws.com/comicgeeks/comics/covers/medium-8680559.jpg" TargetMode="External" Id="Raf39ac8bdf204277" /><Relationship Type="http://schemas.openxmlformats.org/officeDocument/2006/relationships/hyperlink" Target="https://leagueofcomicgeeks.com/comic/8444118/robin-80th-anniversary-100-page-super-spectacular-1?variant=7150570" TargetMode="External" Id="R63c410d063444ba4" /><Relationship Type="http://schemas.openxmlformats.org/officeDocument/2006/relationships/hyperlink" Target="https://leagueofcomicgeeks.com/profile/galko/lists/30379" TargetMode="External" Id="R40c197bead814f7e" /><Relationship Type="http://schemas.openxmlformats.org/officeDocument/2006/relationships/hyperlink" Target="https://s3.amazonaws.com/comicgeeks/comics/covers/medium-7150570.jpg" TargetMode="External" Id="R7d71caa3f5a04580" /><Relationship Type="http://schemas.openxmlformats.org/officeDocument/2006/relationships/hyperlink" Target="https://leagueofcomicgeeks.com/comic/1722451/the-black-canary-bird-of-prey-tp" TargetMode="External" Id="R466e6a63efa54610" /><Relationship Type="http://schemas.openxmlformats.org/officeDocument/2006/relationships/hyperlink" Target="https://leagueofcomicgeeks.com/profile/galko/lists/30379" TargetMode="External" Id="R26c7266602074bd7" /><Relationship Type="http://schemas.openxmlformats.org/officeDocument/2006/relationships/hyperlink" Target="https://s3.amazonaws.com/comicgeeks/comics/covers/medium-1722451.jpg" TargetMode="External" Id="Rb6d6d769e141412d" /><Relationship Type="http://schemas.openxmlformats.org/officeDocument/2006/relationships/hyperlink" Target="https://leagueofcomicgeeks.com/comic/6212475/batman-incorporated-3?variant=1843397" TargetMode="External" Id="Re1655e68a8354fa5" /><Relationship Type="http://schemas.openxmlformats.org/officeDocument/2006/relationships/hyperlink" Target="https://leagueofcomicgeeks.com/profile/galko/lists/30379" TargetMode="External" Id="Rc33a12919c304933" /><Relationship Type="http://schemas.openxmlformats.org/officeDocument/2006/relationships/hyperlink" Target="https://s3.amazonaws.com/comicgeeks/comics/covers/medium-1843397.jpg" TargetMode="External" Id="Rce87de035d7a4e49" /><Relationship Type="http://schemas.openxmlformats.org/officeDocument/2006/relationships/hyperlink" Target="https://leagueofcomicgeeks.com/comic/7055800/harley-quinn-19?variant=1351485" TargetMode="External" Id="R3638f684314d4d7f" /><Relationship Type="http://schemas.openxmlformats.org/officeDocument/2006/relationships/hyperlink" Target="https://leagueofcomicgeeks.com/profile/galko/lists/30379" TargetMode="External" Id="R3f62880e17e24063" /><Relationship Type="http://schemas.openxmlformats.org/officeDocument/2006/relationships/hyperlink" Target="https://s3.amazonaws.com/comicgeeks/comics/covers/medium-1351485.jpg" TargetMode="External" Id="R5320f106fae14b2f" /><Relationship Type="http://schemas.openxmlformats.org/officeDocument/2006/relationships/hyperlink" Target="https://leagueofcomicgeeks.com/comic/3089884/quick-stops-1?variant=3133664" TargetMode="External" Id="R5b95887abe18477f" /><Relationship Type="http://schemas.openxmlformats.org/officeDocument/2006/relationships/hyperlink" Target="https://leagueofcomicgeeks.com/profile/galko/lists/30379" TargetMode="External" Id="Re1d8f578eaa24ec9" /><Relationship Type="http://schemas.openxmlformats.org/officeDocument/2006/relationships/hyperlink" Target="https://s3.amazonaws.com/comicgeeks/comics/covers/medium-3133664.jpg" TargetMode="External" Id="Rcc136a072c894eea" /><Relationship Type="http://schemas.openxmlformats.org/officeDocument/2006/relationships/hyperlink" Target="https://leagueofcomicgeeks.com/comic/6207178/tim-drake-robin-2?variant=5687406" TargetMode="External" Id="Ra968e81e00b84a1a" /><Relationship Type="http://schemas.openxmlformats.org/officeDocument/2006/relationships/hyperlink" Target="https://leagueofcomicgeeks.com/profile/galko/lists/30379" TargetMode="External" Id="Rd11d79cecb304359" /><Relationship Type="http://schemas.openxmlformats.org/officeDocument/2006/relationships/hyperlink" Target="https://s3.amazonaws.com/comicgeeks/comics/covers/medium-5687406.jpg" TargetMode="External" Id="R459e50857b724c05" /><Relationship Type="http://schemas.openxmlformats.org/officeDocument/2006/relationships/hyperlink" Target="https://leagueofcomicgeeks.com/comic/1629303/archer-armstrong-assassin-nation-2?variant=1163340" TargetMode="External" Id="Rc5c64c3c06444e87" /><Relationship Type="http://schemas.openxmlformats.org/officeDocument/2006/relationships/hyperlink" Target="https://leagueofcomicgeeks.com/profile/galko/lists/30379" TargetMode="External" Id="R89f2687fcd0d4811" /><Relationship Type="http://schemas.openxmlformats.org/officeDocument/2006/relationships/hyperlink" Target="https://s3.amazonaws.com/comicgeeks/comics/covers/medium-1163340.jpg" TargetMode="External" Id="R8728df36c90f4424" /><Relationship Type="http://schemas.openxmlformats.org/officeDocument/2006/relationships/hyperlink" Target="https://leagueofcomicgeeks.com/comic/5541258/nightwing-uncovered-1?variant=9131237" TargetMode="External" Id="R2244cb9f93d946a1" /><Relationship Type="http://schemas.openxmlformats.org/officeDocument/2006/relationships/hyperlink" Target="https://leagueofcomicgeeks.com/profile/galko/lists/30379" TargetMode="External" Id="Rbd9d062fddbd40ed" /><Relationship Type="http://schemas.openxmlformats.org/officeDocument/2006/relationships/hyperlink" Target="https://s3.amazonaws.com/comicgeeks/comics/covers/medium-9131237.jpg" TargetMode="External" Id="R271eaac73cf248e0" /><Relationship Type="http://schemas.openxmlformats.org/officeDocument/2006/relationships/hyperlink" Target="https://leagueofcomicgeeks.com/comic/8326814/trinity-special-worlds-finest-1?variant=3469878" TargetMode="External" Id="R9b117444a8a2469c" /><Relationship Type="http://schemas.openxmlformats.org/officeDocument/2006/relationships/hyperlink" Target="https://leagueofcomicgeeks.com/profile/galko/lists/30379" TargetMode="External" Id="R3fcd7ab64f4f4784" /><Relationship Type="http://schemas.openxmlformats.org/officeDocument/2006/relationships/hyperlink" Target="https://s3.amazonaws.com/comicgeeks/comics/covers/medium-3469878.jpg" TargetMode="External" Id="R72a71c3b653b43bf" /><Relationship Type="http://schemas.openxmlformats.org/officeDocument/2006/relationships/hyperlink" Target="https://leagueofcomicgeeks.com/comic/6697435/rogue-sun-25?variant=2690291" TargetMode="External" Id="R804af70702924175" /><Relationship Type="http://schemas.openxmlformats.org/officeDocument/2006/relationships/hyperlink" Target="https://leagueofcomicgeeks.com/profile/galko/lists/30379" TargetMode="External" Id="R4d757cf0e9e34632" /><Relationship Type="http://schemas.openxmlformats.org/officeDocument/2006/relationships/hyperlink" Target="https://s3.amazonaws.com/comicgeeks/comics/covers/medium-2690291.jpg" TargetMode="External" Id="R2afab6d3e8e4433c" /><Relationship Type="http://schemas.openxmlformats.org/officeDocument/2006/relationships/table" Target="/xl/tables/table1.xml" Id="R7db41c8782d94fb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30379" TargetMode="External" Id="Rfc3225cee4b04899" /><Relationship Type="http://schemas.openxmlformats.org/officeDocument/2006/relationships/hyperlink" Target="https://leagueofcomicgeeks.com/comic/5262446/detective-comics-38" TargetMode="External" Id="Rd011f8ccd5f84fb5" /><Relationship Type="http://schemas.openxmlformats.org/officeDocument/2006/relationships/hyperlink" Target="https://leagueofcomicgeeks.com/comic/4747328/detective-comics-special-reprint-38?variant=6086276" TargetMode="External" Id="R25cf22ca421b41e5" /><Relationship Type="http://schemas.openxmlformats.org/officeDocument/2006/relationships/hyperlink" Target="https://leagueofcomicgeeks.com/comic/1979037/detective-comics-554?variant=3241161" TargetMode="External" Id="Rbd38b2c3b1e349ff" /><Relationship Type="http://schemas.openxmlformats.org/officeDocument/2006/relationships/hyperlink" Target="https://leagueofcomicgeeks.com/comic/1979037/detective-comics-554?variant=3241161" TargetMode="External" Id="R29a340e4a5704d3d" /><Relationship Type="http://schemas.openxmlformats.org/officeDocument/2006/relationships/hyperlink" Target="https://leagueofcomicgeeks.com/comic/1979037/detective-comics-554?variant=3241161" TargetMode="External" Id="R486ca25426da464a" /><Relationship Type="http://schemas.openxmlformats.org/officeDocument/2006/relationships/hyperlink" Target="https://leagueofcomicgeeks.com/comic/1979037/detective-comics-554?variant=3241161" TargetMode="External" Id="R5058b9ad479c446c" /><Relationship Type="http://schemas.openxmlformats.org/officeDocument/2006/relationships/hyperlink" Target="https://leagueofcomicgeeks.com/comic/1979037/detective-comics-554?variant=3241161" TargetMode="External" Id="R47ed6abd6fb342d5" /><Relationship Type="http://schemas.openxmlformats.org/officeDocument/2006/relationships/hyperlink" Target="https://leagueofcomicgeeks.com/comic/1979037/detective-comics-554?variant=3241161" TargetMode="External" Id="R77df9e2d939e4cab" /><Relationship Type="http://schemas.openxmlformats.org/officeDocument/2006/relationships/hyperlink" Target="https://leagueofcomicgeeks.com/comic/1979037/detective-comics-554?variant=3241161" TargetMode="External" Id="R60c1a96575f241b4" /><Relationship Type="http://schemas.openxmlformats.org/officeDocument/2006/relationships/hyperlink" Target="https://leagueofcomicgeeks.com/comic/1979037/detective-comics-554?variant=3241161" TargetMode="External" Id="Rc7d9695777d648ba" /><Relationship Type="http://schemas.openxmlformats.org/officeDocument/2006/relationships/hyperlink" Target="https://leagueofcomicgeeks.com/comic/1979037/detective-comics-554?variant=3241161" TargetMode="External" Id="R3ad89bf4049744b4" /><Relationship Type="http://schemas.openxmlformats.org/officeDocument/2006/relationships/hyperlink" Target="https://leagueofcomicgeeks.com/comic/1979037/detective-comics-554?variant=3241161" TargetMode="External" Id="Ra306beb2f1a54f55" /><Relationship Type="http://schemas.openxmlformats.org/officeDocument/2006/relationships/hyperlink" Target="https://leagueofcomicgeeks.com/comic/1979037/detective-comics-554?variant=3241161" TargetMode="External" Id="R4fee5908a9264b51" /><Relationship Type="http://schemas.openxmlformats.org/officeDocument/2006/relationships/hyperlink" Target="https://leagueofcomicgeeks.com/comic/1979037/detective-comics-554?variant=3241161" TargetMode="External" Id="Ra7986c7a511947c5" /><Relationship Type="http://schemas.openxmlformats.org/officeDocument/2006/relationships/hyperlink" Target="https://leagueofcomicgeeks.com/comic/1979037/detective-comics-554?variant=3241161" TargetMode="External" Id="R85d3318bdb7b4f3c" /><Relationship Type="http://schemas.openxmlformats.org/officeDocument/2006/relationships/hyperlink" Target="https://leagueofcomicgeeks.com/comic/1979037/detective-comics-554?variant=3241161" TargetMode="External" Id="R6b42160fd61841a5" /><Relationship Type="http://schemas.openxmlformats.org/officeDocument/2006/relationships/hyperlink" Target="https://leagueofcomicgeeks.com/comic/1979037/detective-comics-554?variant=3241161" TargetMode="External" Id="Ra3977984d4df46b5" /><Relationship Type="http://schemas.openxmlformats.org/officeDocument/2006/relationships/hyperlink" Target="https://leagueofcomicgeeks.com/comic/1979037/detective-comics-554?variant=3241161" TargetMode="External" Id="Rf120e6098b4a4dac" /><Relationship Type="http://schemas.openxmlformats.org/officeDocument/2006/relationships/hyperlink" Target="https://leagueofcomicgeeks.com/comic/1979037/detective-comics-554?variant=3241161" TargetMode="External" Id="R02e17942d6dc4bff" /><Relationship Type="http://schemas.openxmlformats.org/officeDocument/2006/relationships/hyperlink" Target="https://leagueofcomicgeeks.com/comic/1979037/detective-comics-554?variant=3241161" TargetMode="External" Id="R91f47833aa6046c5" /><Relationship Type="http://schemas.openxmlformats.org/officeDocument/2006/relationships/hyperlink" Target="https://leagueofcomicgeeks.com/comic/1979037/detective-comics-554?variant=3241161" TargetMode="External" Id="R64a4fbd386504901" /><Relationship Type="http://schemas.openxmlformats.org/officeDocument/2006/relationships/hyperlink" Target="https://leagueofcomicgeeks.com/comic/1979037/detective-comics-554?variant=3241161" TargetMode="External" Id="R300d7890b9c047a2" /><Relationship Type="http://schemas.openxmlformats.org/officeDocument/2006/relationships/hyperlink" Target="https://leagueofcomicgeeks.com/comic/1979037/detective-comics-554?variant=3241161" TargetMode="External" Id="R1944afe90ff04e45" /><Relationship Type="http://schemas.openxmlformats.org/officeDocument/2006/relationships/hyperlink" Target="https://leagueofcomicgeeks.com/comic/1979037/detective-comics-554?variant=3241161" TargetMode="External" Id="R0622cf950b804b66" /><Relationship Type="http://schemas.openxmlformats.org/officeDocument/2006/relationships/hyperlink" Target="https://leagueofcomicgeeks.com/comic/1979037/detective-comics-554?variant=3241161" TargetMode="External" Id="Re5e950ae35834132" /><Relationship Type="http://schemas.openxmlformats.org/officeDocument/2006/relationships/hyperlink" Target="https://leagueofcomicgeeks.com/comic/1979037/detective-comics-554?variant=3241161" TargetMode="External" Id="R0b916c1a50444995" /><Relationship Type="http://schemas.openxmlformats.org/officeDocument/2006/relationships/hyperlink" Target="https://leagueofcomicgeeks.com/comic/1979037/detective-comics-554?variant=3241161" TargetMode="External" Id="R0d806aff37204903" /><Relationship Type="http://schemas.openxmlformats.org/officeDocument/2006/relationships/hyperlink" Target="https://leagueofcomicgeeks.com/comic/1979037/detective-comics-554?variant=3241161" TargetMode="External" Id="R1bd3cfac125e461d" /><Relationship Type="http://schemas.openxmlformats.org/officeDocument/2006/relationships/hyperlink" Target="https://leagueofcomicgeeks.com/comic/1979037/detective-comics-554?variant=3241161" TargetMode="External" Id="Rfbff85ed2b5243cd" /><Relationship Type="http://schemas.openxmlformats.org/officeDocument/2006/relationships/hyperlink" Target="https://leagueofcomicgeeks.com/comic/1979037/detective-comics-554?variant=3241161" TargetMode="External" Id="R4277558efdeb435d" /><Relationship Type="http://schemas.openxmlformats.org/officeDocument/2006/relationships/hyperlink" Target="https://leagueofcomicgeeks.com/comic/1979037/detective-comics-554?variant=3241161" TargetMode="External" Id="R542c2615803945e2" /><Relationship Type="http://schemas.openxmlformats.org/officeDocument/2006/relationships/hyperlink" Target="https://leagueofcomicgeeks.com/comic/1979037/detective-comics-554?variant=3241161" TargetMode="External" Id="R4be4f8dba8514bf7" /><Relationship Type="http://schemas.openxmlformats.org/officeDocument/2006/relationships/hyperlink" Target="https://leagueofcomicgeeks.com/comic/1979037/detective-comics-554?variant=3241161" TargetMode="External" Id="R8d568f62a78c4505" /><Relationship Type="http://schemas.openxmlformats.org/officeDocument/2006/relationships/hyperlink" Target="https://leagueofcomicgeeks.com/comic/1979037/detective-comics-554?variant=3241161" TargetMode="External" Id="R3dccff86f52c450a" /><Relationship Type="http://schemas.openxmlformats.org/officeDocument/2006/relationships/hyperlink" Target="https://leagueofcomicgeeks.com/comic/1979037/detective-comics-554?variant=3241161" TargetMode="External" Id="Rff2611c7bc8f4f89" /><Relationship Type="http://schemas.openxmlformats.org/officeDocument/2006/relationships/hyperlink" Target="https://leagueofcomicgeeks.com/comic/1979037/detective-comics-554?variant=3241161" TargetMode="External" Id="R7972b4d676e54211" /><Relationship Type="http://schemas.openxmlformats.org/officeDocument/2006/relationships/hyperlink" Target="https://leagueofcomicgeeks.com/comic/1979037/detective-comics-554?variant=3241161" TargetMode="External" Id="R9c574a06d2c64fdc" /><Relationship Type="http://schemas.openxmlformats.org/officeDocument/2006/relationships/hyperlink" Target="https://leagueofcomicgeeks.com/comic/1979037/detective-comics-554?variant=3241161" TargetMode="External" Id="Ra4ad16547d3e49c4" /><Relationship Type="http://schemas.openxmlformats.org/officeDocument/2006/relationships/hyperlink" Target="https://leagueofcomicgeeks.com/comic/1979037/detective-comics-554?variant=3241161" TargetMode="External" Id="R27a0dbe02e5f4c02" /><Relationship Type="http://schemas.openxmlformats.org/officeDocument/2006/relationships/hyperlink" Target="https://leagueofcomicgeeks.com/comic/1979037/detective-comics-554?variant=3241161" TargetMode="External" Id="R88b01c121e924604" /><Relationship Type="http://schemas.openxmlformats.org/officeDocument/2006/relationships/hyperlink" Target="https://leagueofcomicgeeks.com/comic/1979037/detective-comics-554?variant=3241161" TargetMode="External" Id="R374ef7f7f93840cf" /><Relationship Type="http://schemas.openxmlformats.org/officeDocument/2006/relationships/hyperlink" Target="https://leagueofcomicgeeks.com/comic/1979037/detective-comics-554?variant=3241161" TargetMode="External" Id="Rcc37ae0d25b34839" /><Relationship Type="http://schemas.openxmlformats.org/officeDocument/2006/relationships/hyperlink" Target="https://leagueofcomicgeeks.com/comic/1979037/detective-comics-554?variant=3241161" TargetMode="External" Id="R39fb4d6914ab4601" /><Relationship Type="http://schemas.openxmlformats.org/officeDocument/2006/relationships/hyperlink" Target="https://leagueofcomicgeeks.com/comic/1979037/detective-comics-554?variant=3241161" TargetMode="External" Id="Rba9fb3d11aac46ef" /><Relationship Type="http://schemas.openxmlformats.org/officeDocument/2006/relationships/hyperlink" Target="https://leagueofcomicgeeks.com/comic/1979037/detective-comics-554?variant=3241161" TargetMode="External" Id="Rf64ca1fb18304460" /><Relationship Type="http://schemas.openxmlformats.org/officeDocument/2006/relationships/hyperlink" Target="https://leagueofcomicgeeks.com/comic/1979037/detective-comics-554?variant=3241161" TargetMode="External" Id="R3b4d6409058d41ef" /><Relationship Type="http://schemas.openxmlformats.org/officeDocument/2006/relationships/hyperlink" Target="https://leagueofcomicgeeks.com/comic/1979037/detective-comics-554?variant=3241161" TargetMode="External" Id="Rc257514f05874a6f" /><Relationship Type="http://schemas.openxmlformats.org/officeDocument/2006/relationships/hyperlink" Target="https://leagueofcomicgeeks.com/comic/1979037/detective-comics-554?variant=3241161" TargetMode="External" Id="R075c35086f854bfd" /><Relationship Type="http://schemas.openxmlformats.org/officeDocument/2006/relationships/hyperlink" Target="https://leagueofcomicgeeks.com/comic/1979037/detective-comics-554?variant=3241161" TargetMode="External" Id="R5af04f5846af4b88" /><Relationship Type="http://schemas.openxmlformats.org/officeDocument/2006/relationships/hyperlink" Target="https://leagueofcomicgeeks.com/comic/1979037/detective-comics-554?variant=3241161" TargetMode="External" Id="Rdbd91c0661cc4a1d" /><Relationship Type="http://schemas.openxmlformats.org/officeDocument/2006/relationships/hyperlink" Target="https://leagueofcomicgeeks.com/comic/1979037/detective-comics-554?variant=3241161" TargetMode="External" Id="R21041368b882494b" /><Relationship Type="http://schemas.openxmlformats.org/officeDocument/2006/relationships/hyperlink" Target="https://leagueofcomicgeeks.com/comic/1979037/detective-comics-554?variant=3241161" TargetMode="External" Id="R7be6e8607afb43a8" /><Relationship Type="http://schemas.openxmlformats.org/officeDocument/2006/relationships/hyperlink" Target="https://leagueofcomicgeeks.com/comic/1979037/detective-comics-554?variant=3241161" TargetMode="External" Id="R60d70f8fe29c4025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36" hidden="0" customHeight="1">
      <x:c r="A2" s="15" t="str">
        <x:v>CL-DC38-0001</x:v>
      </x:c>
      <x:c r="B2" s="15" t="str">
        <x:v>Captain Marvel Jr.</x:v>
      </x:c>
      <x:c r="C2" s="15" t="str">
        <x:v>#8</x:v>
      </x:c>
      <x:c r="D2" s="13" t="n">
        <x:v>1943</x:v>
      </x:c>
      <x:c r="E2" s="15" t="str">
        <x:v>Fawcett Publications</x:v>
      </x:c>
      <x:c r="F2" s="15" t="str">
        <x:v>Mac Raboy</x:v>
      </x:c>
      <x:c r="G2" s="15" t="str">
        <x:v>Standard cover</x:v>
      </x:c>
      <x:c r="H2" s="15" t="str">
        <x:v>Direct homage</x:v>
      </x:c>
      <x:c r="I2" s="15" t="str">
        <x:v>Captain Marvel Jr. (Freddy Freeman)</x:v>
      </x:c>
      <x:c r="J2" s="15" t="str">
        <x:v>Not established by reviewed sources</x:v>
      </x:c>
      <x:c r="K2" s="15" t="str">
        <x:v>Not established by reviewed sources</x:v>
      </x:c>
      <x:c r="L2" s="15" t="str">
        <x:v>Not publicly confirmed</x:v>
      </x:c>
      <x:c r="M2" s="15" t="str">
        <x:v>Standard cover</x:v>
      </x:c>
      <x:c r="N2" s="15" t="str">
        <x:v>US / English</x:v>
      </x:c>
      <x:c r="O2" s="11" t="n">
        <x:v>15847</x:v>
      </x:c>
      <x:c r="P2" s="15" t="str">
        <x:v>Repeated Captain Marvel Jr. figures turn the debut-circle concept into a dangerous-doubles gag; broad visual relationship, not a literal pose tracing.</x:v>
      </x:c>
      <x:c r="Q2" s="15" t="str">
        <x:v>Research reviewed 2026-10-19. Unestablished edition claims remain unresolved; incentive ratios are order ratios, not print runs. Native archive image; no upscale. Below preferred 900×1400.</x:v>
      </x:c>
      <x:c r="R2" s="15" t="str">
        <x:v>Verified</x:v>
      </x:c>
      <x:c r="S2" s="16" t="str">
        <x:v>https://leagueofcomicgeeks.com/comic/9853775/captain-marvel-jr-8</x:v>
      </x:c>
      <x:c r="T2" s="16" t="str">
        <x:v>https://gocollect.com/comic/captain-marvel-jr-8</x:v>
      </x:c>
      <x:c r="U2" s="16" t="str">
        <x:v>https://s3.amazonaws.com/comicgeeks/comics/covers/large-9853775.jpg</x:v>
      </x:c>
      <x:c r="V2" s="15" t="str">
        <x:v>Not publicly confirmed</x:v>
      </x:c>
      <x:c r="W2" s="15" t="str">
        <x:v>Published</x:v>
      </x:c>
      <x:c r="X2" s="15" t="str">
        <x:v>Reviewed 2026-10-19</x:v>
      </x:c>
    </x:row>
    <x:row r="3" ht="36" hidden="0" customHeight="1">
      <x:c r="A3" s="15" t="str">
        <x:v>CL-DC38-0002</x:v>
      </x:c>
      <x:c r="B3" s="15" t="str">
        <x:v>Crack Comics</x:v>
      </x:c>
      <x:c r="C3" s="15" t="str">
        <x:v>#30</x:v>
      </x:c>
      <x:c r="D3" s="13" t="n">
        <x:v>1943</x:v>
      </x:c>
      <x:c r="E3" s="15" t="str">
        <x:v>Quality Comics</x:v>
      </x:c>
      <x:c r="F3" s="15" t="str">
        <x:v>Alex Kotzky</x:v>
      </x:c>
      <x:c r="G3" s="15" t="str">
        <x:v>Standard cover</x:v>
      </x:c>
      <x:c r="H3" s="15" t="str">
        <x:v>Direct homage</x:v>
      </x:c>
      <x:c r="I3" s="15" t="str">
        <x:v>Captain Triumph; Biff</x:v>
      </x:c>
      <x:c r="J3" s="15" t="str">
        <x:v>Not established by reviewed sources</x:v>
      </x:c>
      <x:c r="K3" s="15" t="str">
        <x:v>Not established by reviewed sources</x:v>
      </x:c>
      <x:c r="L3" s="15" t="str">
        <x:v>Not publicly confirmed</x:v>
      </x:c>
      <x:c r="M3" s="15" t="str">
        <x:v>Standard cover</x:v>
      </x:c>
      <x:c r="N3" s="15" t="str">
        <x:v>US / English</x:v>
      </x:c>
      <x:c r="O3" s="11" t="n">
        <x:v>15919</x:v>
      </x:c>
      <x:c r="P3" s="15" t="str">
        <x:v>Captain Triumph and assistant Biff perform a circus hoop stunt; signed Alex Kotzky art. Early circle-composition precursor/parallel.</x:v>
      </x:c>
      <x:c r="Q3" s="15" t="str">
        <x:v>Research reviewed 2026-10-19. Unestablished edition claims remain unresolved; incentive ratios are order ratios, not print runs. Native archive image; no upscale. Below preferred 900×1400.</x:v>
      </x:c>
      <x:c r="R3" s="15" t="str">
        <x:v>Verified</x:v>
      </x:c>
      <x:c r="S3" s="16" t="str">
        <x:v>https://leagueofcomicgeeks.com/comic/6631178/crack-comics-30</x:v>
      </x:c>
      <x:c r="T3" s="16" t="str">
        <x:v>https://comicbookplus.com/?dlid=19554</x:v>
      </x:c>
      <x:c r="U3" s="16" t="str">
        <x:v>https://s3.amazonaws.com/comicgeeks/comics/covers/large-6631178.jpg</x:v>
      </x:c>
      <x:c r="V3" s="15" t="str">
        <x:v>Not publicly confirmed</x:v>
      </x:c>
      <x:c r="W3" s="15" t="str">
        <x:v>Published</x:v>
      </x:c>
      <x:c r="X3" s="15" t="str">
        <x:v>Reviewed 2026-10-19</x:v>
      </x:c>
    </x:row>
    <x:row r="4" ht="48" hidden="0" customHeight="1">
      <x:c r="A4" s="15" t="str">
        <x:v>CL-DC38-0003</x:v>
      </x:c>
      <x:c r="B4" s="15" t="str">
        <x:v>Flash Comics</x:v>
      </x:c>
      <x:c r="C4" s="15" t="str">
        <x:v>#66</x:v>
      </x:c>
      <x:c r="D4" s="13" t="n">
        <x:v>1945</x:v>
      </x:c>
      <x:c r="E4" s="15" t="str">
        <x:v>DC Comics</x:v>
      </x:c>
      <x:c r="F4" s="15" t="str">
        <x:v>Everett E. Hibbard</x:v>
      </x:c>
      <x:c r="G4" s="15" t="str">
        <x:v>Standard cover</x:v>
      </x:c>
      <x:c r="H4" s="15" t="str">
        <x:v>Direct homage</x:v>
      </x:c>
      <x:c r="I4" s="15" t="str">
        <x:v>Flash (Jay Garrick)</x:v>
      </x:c>
      <x:c r="J4" s="15" t="str">
        <x:v>Not established by reviewed sources</x:v>
      </x:c>
      <x:c r="K4" s="15" t="str">
        <x:v>Not established by reviewed sources</x:v>
      </x:c>
      <x:c r="L4" s="15" t="str">
        <x:v>Not publicly confirmed</x:v>
      </x:c>
      <x:c r="M4" s="15" t="str">
        <x:v>Standard cover</x:v>
      </x:c>
      <x:c r="N4" s="15" t="str">
        <x:v>US / English</x:v>
      </x:c>
      <x:c r="O4" s="11" t="n">
        <x:v>16599</x:v>
      </x:c>
      <x:c r="P4" s="15" t="str">
        <x:v>Jay Garrick holds a circus hoop for a lion carrying riders. Named superhero is secure; riders are not confidently identified.</x:v>
      </x:c>
      <x:c r="Q4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4" s="15" t="str">
        <x:v>Partial</x:v>
      </x:c>
      <x:c r="S4" s="16" t="str">
        <x:v>https://leagueofcomicgeeks.com/comic/8166229/flash-comics-66</x:v>
      </x:c>
      <x:c r="T4" s="16" t="str">
        <x:v>https://dc.fandom.com/wiki/Flash_Comics_Vol_1_66</x:v>
      </x:c>
      <x:c r="U4" s="16" t="str">
        <x:v>https://s3.amazonaws.com/comicgeeks/comics/covers/large-8166229.jpg</x:v>
      </x:c>
      <x:c r="V4" s="15" t="str">
        <x:v>Not publicly confirmed</x:v>
      </x:c>
      <x:c r="W4" s="15" t="str">
        <x:v>Published</x:v>
      </x:c>
      <x:c r="X4" s="15" t="str">
        <x:v>Reviewed 2026-10-19</x:v>
      </x:c>
    </x:row>
    <x:row r="5" ht="36" hidden="0" customHeight="1">
      <x:c r="A5" s="15" t="str">
        <x:v>CL-DC38-0004</x:v>
      </x:c>
      <x:c r="B5" s="15" t="str">
        <x:v>Flash Comics</x:v>
      </x:c>
      <x:c r="C5" s="15" t="str">
        <x:v>#92</x:v>
      </x:c>
      <x:c r="D5" s="13" t="n">
        <x:v>1947</x:v>
      </x:c>
      <x:c r="E5" s="15" t="str">
        <x:v>DC Comics</x:v>
      </x:c>
      <x:c r="F5" s="15" t="str">
        <x:v>Carmine Infantino</x:v>
      </x:c>
      <x:c r="G5" s="15" t="str">
        <x:v>Standard cover</x:v>
      </x:c>
      <x:c r="H5" s="15" t="str">
        <x:v>Direct homage</x:v>
      </x:c>
      <x:c r="I5" s="15" t="str">
        <x:v>Black Canary (Dinah Drake); Flash (Jay Garrick); Hawkman (Carter Hall)</x:v>
      </x:c>
      <x:c r="J5" s="15" t="str">
        <x:v>Not established by reviewed sources</x:v>
      </x:c>
      <x:c r="K5" s="15" t="str">
        <x:v>Not established by reviewed sources</x:v>
      </x:c>
      <x:c r="L5" s="15" t="str">
        <x:v>Not publicly confirmed</x:v>
      </x:c>
      <x:c r="M5" s="15" t="str">
        <x:v>Standard cover</x:v>
      </x:c>
      <x:c r="N5" s="15" t="str">
        <x:v>US / English</x:v>
      </x:c>
      <x:c r="O5" s="11" t="n">
        <x:v>17509</x:v>
      </x:c>
      <x:c r="P5" s="15" t="str">
        <x:v>Cover dated February 1948 but on sale December 1947. Important intermediate source: Black Canary emerges between Flash and Hawkman.</x:v>
      </x:c>
      <x:c r="Q5" s="15" t="str">
        <x:v>Research reviewed 2026-10-19. Unestablished edition claims remain unresolved; incentive ratios are order ratios, not print runs. Native archive image; no upscale. Below preferred 900×1400.</x:v>
      </x:c>
      <x:c r="R5" s="15" t="str">
        <x:v>Verified</x:v>
      </x:c>
      <x:c r="S5" s="16" t="str">
        <x:v>https://leagueofcomicgeeks.com/comic/6979747/flash-comics-92</x:v>
      </x:c>
      <x:c r="T5" s="16" t="str">
        <x:v>https://dcuguide.com/Flash_Comics_92</x:v>
      </x:c>
      <x:c r="U5" s="16" t="str">
        <x:v>https://s3.amazonaws.com/comicgeeks/comics/covers/large-6979747.jpg</x:v>
      </x:c>
      <x:c r="V5" s="15" t="str">
        <x:v>Not publicly confirmed</x:v>
      </x:c>
      <x:c r="W5" s="15" t="str">
        <x:v>Published</x:v>
      </x:c>
      <x:c r="X5" s="15" t="str">
        <x:v>Reviewed 2026-10-19</x:v>
      </x:c>
    </x:row>
    <x:row r="6" ht="48" hidden="0" customHeight="1">
      <x:c r="A6" s="15" t="str">
        <x:v>CL-DC38-0005</x:v>
      </x:c>
      <x:c r="B6" s="15" t="str">
        <x:v>National Comics</x:v>
      </x:c>
      <x:c r="C6" s="15" t="str">
        <x:v>#63</x:v>
      </x:c>
      <x:c r="D6" s="13" t="n">
        <x:v>1947</x:v>
      </x:c>
      <x:c r="E6" s="15" t="str">
        <x:v>Quality Comics</x:v>
      </x:c>
      <x:c r="F6" s="15" t="str">
        <x:v>Al Bryant</x:v>
      </x:c>
      <x:c r="G6" s="15" t="str">
        <x:v>Standard cover</x:v>
      </x:c>
      <x:c r="H6" s="15" t="str">
        <x:v>Direct homage</x:v>
      </x:c>
      <x:c r="I6" s="15" t="str">
        <x:v>Barker (Carnie Callahan)</x:v>
      </x:c>
      <x:c r="J6" s="15" t="str">
        <x:v>Not established by reviewed sources</x:v>
      </x:c>
      <x:c r="K6" s="15" t="str">
        <x:v>Not established by reviewed sources</x:v>
      </x:c>
      <x:c r="L6" s="15" t="str">
        <x:v>Not publicly confirmed</x:v>
      </x:c>
      <x:c r="M6" s="15" t="str">
        <x:v>Standard cover</x:v>
      </x:c>
      <x:c r="N6" s="15" t="str">
        <x:v>US / English</x:v>
      </x:c>
      <x:c r="O6" s="11" t="n">
        <x:v>17502</x:v>
      </x:c>
      <x:c r="P6" s="15" t="str">
        <x:v>Circus hoop composition with Barker, bearded lady, dwarf and strongman; individual supporting character names unresolved.</x:v>
      </x:c>
      <x:c r="Q6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6" s="15" t="str">
        <x:v>Partial</x:v>
      </x:c>
      <x:c r="S6" s="16" t="str">
        <x:v>https://leagueofcomicgeeks.com/comic/8538940/national-comics-63</x:v>
      </x:c>
      <x:c r="T6" s="16" t="str">
        <x:v>https://comicbookplus.com/?dlid=20103</x:v>
      </x:c>
      <x:c r="U6" s="16" t="str">
        <x:v>https://s3.amazonaws.com/comicgeeks/comics/covers/large-8538940.jpg</x:v>
      </x:c>
      <x:c r="V6" s="15" t="str">
        <x:v>Not publicly confirmed</x:v>
      </x:c>
      <x:c r="W6" s="15" t="str">
        <x:v>Published</x:v>
      </x:c>
      <x:c r="X6" s="15" t="str">
        <x:v>Reviewed 2026-10-19</x:v>
      </x:c>
    </x:row>
    <x:row r="7" ht="48" hidden="0" customHeight="1">
      <x:c r="A7" s="15" t="str">
        <x:v>CL-DC38-0006</x:v>
      </x:c>
      <x:c r="B7" s="15" t="str">
        <x:v>Fawcett's Funny Animals</x:v>
      </x:c>
      <x:c r="C7" s="15" t="str">
        <x:v>#49</x:v>
      </x:c>
      <x:c r="D7" s="13" t="n">
        <x:v>1947</x:v>
      </x:c>
      <x:c r="E7" s="15" t="str">
        <x:v>Fawcett Publications</x:v>
      </x:c>
      <x:c r="F7" s="15" t="str">
        <x:v>Bill Brady (attributed; uncertain)</x:v>
      </x:c>
      <x:c r="G7" s="15" t="str">
        <x:v>Standard cover</x:v>
      </x:c>
      <x:c r="H7" s="15" t="str">
        <x:v>Direct homage</x:v>
      </x:c>
      <x:c r="I7" s="15" t="str">
        <x:v>Sherlock the Monk; Billy the Kid</x:v>
      </x:c>
      <x:c r="J7" s="15" t="str">
        <x:v>Not established by reviewed sources</x:v>
      </x:c>
      <x:c r="K7" s="15" t="str">
        <x:v>Not established by reviewed sources</x:v>
      </x:c>
      <x:c r="L7" s="15" t="str">
        <x:v>Not publicly confirmed</x:v>
      </x:c>
      <x:c r="M7" s="15" t="str">
        <x:v>Standard cover</x:v>
      </x:c>
      <x:c r="N7" s="15" t="str">
        <x:v>US / English</x:v>
      </x:c>
      <x:c r="O7" s="11" t="str">
        <x:v>1947-05 (cover date; on-sale day unconfirmed)</x:v>
      </x:c>
      <x:c r="P7" s="15" t="str">
        <x:v>GCD dates this issue May 1947, correcting supplied 1948. Bill Brady is an uncertain attribution, not a firm credit. Exact on-sale day unconfirmed.</x:v>
      </x:c>
      <x:c r="Q7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7" s="15" t="str">
        <x:v>Partial</x:v>
      </x:c>
      <x:c r="S7" s="16" t="str">
        <x:v>https://leagueofcomicgeeks.com/comic/2410852/fawcetts-funny-animals-49</x:v>
      </x:c>
      <x:c r="T7" s="16" t="str">
        <x:v>https://www.comics.org/issue/205583/</x:v>
      </x:c>
      <x:c r="U7" s="16" t="str">
        <x:v>https://s3.amazonaws.com/comicgeeks/comics/covers/large-2410852.jpg</x:v>
      </x:c>
      <x:c r="V7" s="15" t="str">
        <x:v>Not publicly confirmed</x:v>
      </x:c>
      <x:c r="W7" s="15" t="str">
        <x:v>Published</x:v>
      </x:c>
      <x:c r="X7" s="15" t="str">
        <x:v>Reviewed 2026-10-19</x:v>
      </x:c>
    </x:row>
    <x:row r="8" ht="48" hidden="0" customHeight="1">
      <x:c r="A8" s="15" t="str">
        <x:v>CL-DC38-0007</x:v>
      </x:c>
      <x:c r="B8" s="15" t="str">
        <x:v>Captain Marvel Jr.</x:v>
      </x:c>
      <x:c r="C8" s="15" t="str">
        <x:v>#79</x:v>
      </x:c>
      <x:c r="D8" s="13" t="n">
        <x:v>1949</x:v>
      </x:c>
      <x:c r="E8" s="15" t="str">
        <x:v>Fawcett Publications</x:v>
      </x:c>
      <x:c r="F8" s="15" t="str">
        <x:v>Not publicly confirmed</x:v>
      </x:c>
      <x:c r="G8" s="15" t="str">
        <x:v>Standard cover</x:v>
      </x:c>
      <x:c r="H8" s="15" t="str">
        <x:v>Direct homage</x:v>
      </x:c>
      <x:c r="I8" s="15" t="str">
        <x:v>Captain Marvel Jr. (Freddy Freeman)</x:v>
      </x:c>
      <x:c r="J8" s="15" t="str">
        <x:v>Not established by reviewed sources</x:v>
      </x:c>
      <x:c r="K8" s="15" t="str">
        <x:v>Not established by reviewed sources</x:v>
      </x:c>
      <x:c r="L8" s="15" t="str">
        <x:v>Not publicly confirmed</x:v>
      </x:c>
      <x:c r="M8" s="15" t="str">
        <x:v>Standard cover</x:v>
      </x:c>
      <x:c r="N8" s="15" t="str">
        <x:v>US / English</x:v>
      </x:c>
      <x:c r="O8" s="11" t="n">
        <x:v>18157</x:v>
      </x:c>
      <x:c r="P8" s="15" t="str">
        <x:v>Circus hoop gag, different angle from Detective #38; potential visual descendant. Cover artist remains unresolved rather than assigning an interior artist.</x:v>
      </x:c>
      <x:c r="Q8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8" s="15" t="str">
        <x:v>Partial</x:v>
      </x:c>
      <x:c r="S8" s="16" t="str">
        <x:v>https://leagueofcomicgeeks.com/comic/8774879/captain-marvel-jr-79</x:v>
      </x:c>
      <x:c r="T8" s="16" t="str">
        <x:v>https://www.comics.org/issue/7894/</x:v>
      </x:c>
      <x:c r="U8" s="16" t="str">
        <x:v>https://s3.amazonaws.com/comicgeeks/comics/covers/large-8774879.jpg</x:v>
      </x:c>
      <x:c r="V8" s="15" t="str">
        <x:v>Not publicly confirmed</x:v>
      </x:c>
      <x:c r="W8" s="15" t="str">
        <x:v>Published</x:v>
      </x:c>
      <x:c r="X8" s="15" t="str">
        <x:v>Reviewed 2026-10-19</x:v>
      </x:c>
    </x:row>
    <x:row r="9" ht="36" hidden="0" customHeight="1">
      <x:c r="A9" s="15" t="str">
        <x:v>CL-DC38-0008</x:v>
      </x:c>
      <x:c r="B9" s="15" t="str">
        <x:v>Tales of Suspense</x:v>
      </x:c>
      <x:c r="C9" s="15" t="str">
        <x:v>#59</x:v>
      </x:c>
      <x:c r="D9" s="13" t="n">
        <x:v>1964</x:v>
      </x:c>
      <x:c r="E9" s="15" t="str">
        <x:v>Marvel Comics</x:v>
      </x:c>
      <x:c r="F9" s="15" t="str">
        <x:v>Jack Kirby (pencils); Dick Ayers (inks)</x:v>
      </x:c>
      <x:c r="G9" s="15" t="str">
        <x:v>Standard cover</x:v>
      </x:c>
      <x:c r="H9" s="15" t="str">
        <x:v>Direct homage</x:v>
      </x:c>
      <x:c r="I9" s="15" t="str">
        <x:v>Captain America (Steve Rogers); Iron Man (Tony Stark)</x:v>
      </x:c>
      <x:c r="J9" s="15" t="str">
        <x:v>Not established by reviewed sources</x:v>
      </x:c>
      <x:c r="K9" s="15" t="str">
        <x:v>Not established by reviewed sources</x:v>
      </x:c>
      <x:c r="L9" s="15" t="str">
        <x:v>Not publicly confirmed</x:v>
      </x:c>
      <x:c r="M9" s="15" t="str">
        <x:v>Standard cover</x:v>
      </x:c>
      <x:c r="N9" s="15" t="str">
        <x:v>US / English</x:v>
      </x:c>
      <x:c r="O9" s="11" t="n">
        <x:v>23600</x:v>
      </x:c>
      <x:c r="P9" s="15" t="str">
        <x:v>Captain America emerges through a circle beside Iron Man. This becomes the direct intermediate source for some later covers.</x:v>
      </x:c>
      <x:c r="Q9" s="15" t="str">
        <x:v>Research reviewed 2026-10-19. Unestablished edition claims remain unresolved; incentive ratios are order ratios, not print runs. Native archive image; no upscale. Below preferred 900×1400.</x:v>
      </x:c>
      <x:c r="R9" s="15" t="str">
        <x:v>Verified</x:v>
      </x:c>
      <x:c r="S9" s="16" t="str">
        <x:v>https://leagueofcomicgeeks.com/comic/7515158/tales-of-suspense-59</x:v>
      </x:c>
      <x:c r="T9" s="16" t="str">
        <x:v>https://my.comics.org/issue/18760/?display=list</x:v>
      </x:c>
      <x:c r="U9" s="16" t="str">
        <x:v>https://s3.amazonaws.com/comicgeeks/comics/covers/large-7515158.jpg</x:v>
      </x:c>
      <x:c r="V9" s="15" t="str">
        <x:v>Not publicly confirmed</x:v>
      </x:c>
      <x:c r="W9" s="15" t="str">
        <x:v>Published</x:v>
      </x:c>
      <x:c r="X9" s="15" t="str">
        <x:v>Reviewed 2026-10-19</x:v>
      </x:c>
    </x:row>
    <x:row r="10" ht="36" hidden="0" customHeight="1">
      <x:c r="A10" s="15" t="str">
        <x:v>CL-DC38-0009</x:v>
      </x:c>
      <x:c r="B10" s="15" t="str">
        <x:v>Superboy</x:v>
      </x:c>
      <x:c r="C10" s="15" t="str">
        <x:v>#121</x:v>
      </x:c>
      <x:c r="D10" s="13" t="n">
        <x:v>1965</x:v>
      </x:c>
      <x:c r="E10" s="15" t="str">
        <x:v>DC Comics</x:v>
      </x:c>
      <x:c r="F10" s="15" t="str">
        <x:v>Curt Swan (pencils); George Klein (inks)</x:v>
      </x:c>
      <x:c r="G10" s="15" t="str">
        <x:v>Standard cover</x:v>
      </x:c>
      <x:c r="H10" s="15" t="str">
        <x:v>Direct homage</x:v>
      </x:c>
      <x:c r="I10" s="15" t="str">
        <x:v>Superboy (Kal-El); Jor-El</x:v>
      </x:c>
      <x:c r="J10" s="15" t="str">
        <x:v>Not established by reviewed sources</x:v>
      </x:c>
      <x:c r="K10" s="15" t="str">
        <x:v>Not established by reviewed sources</x:v>
      </x:c>
      <x:c r="L10" s="15" t="str">
        <x:v>Not publicly confirmed</x:v>
      </x:c>
      <x:c r="M10" s="15" t="str">
        <x:v>Standard cover</x:v>
      </x:c>
      <x:c r="N10" s="15" t="str">
        <x:v>US / English</x:v>
      </x:c>
      <x:c r="O10" s="11" t="n">
        <x:v>23833</x:v>
      </x:c>
      <x:c r="P10" s="15" t="str">
        <x:v>Jor-El emerges through a circle held by Superboy; identity confirmed by cover-index description.</x:v>
      </x:c>
      <x:c r="Q10" s="15" t="str">
        <x:v>Research reviewed 2026-10-19. Unestablished edition claims remain unresolved; incentive ratios are order ratios, not print runs. Native archive image; no upscale. Below preferred 900×1400.</x:v>
      </x:c>
      <x:c r="R10" s="15" t="str">
        <x:v>Verified</x:v>
      </x:c>
      <x:c r="S10" s="16" t="str">
        <x:v>https://leagueofcomicgeeks.com/comic/3194032/superboy-121</x:v>
      </x:c>
      <x:c r="T10" s="16" t="str">
        <x:v>https://comics.ha.com/comic-issue-index/superboy.s?id=19221</x:v>
      </x:c>
      <x:c r="U10" s="16" t="str">
        <x:v>https://s3.amazonaws.com/comicgeeks/comics/covers/large-3194032.jpg</x:v>
      </x:c>
      <x:c r="V10" s="15" t="str">
        <x:v>Not publicly confirmed</x:v>
      </x:c>
      <x:c r="W10" s="15" t="str">
        <x:v>Published</x:v>
      </x:c>
      <x:c r="X10" s="15" t="str">
        <x:v>Reviewed 2026-10-19</x:v>
      </x:c>
    </x:row>
    <x:row r="11" ht="96" hidden="0" customHeight="1">
      <x:c r="A11" s="15" t="str">
        <x:v>CL-DC38-0010</x:v>
      </x:c>
      <x:c r="B11" s="15" t="str">
        <x:v>Justice League of America</x:v>
      </x:c>
      <x:c r="C11" s="15" t="str">
        <x:v>#67</x:v>
      </x:c>
      <x:c r="D11" s="13" t="n">
        <x:v>1968</x:v>
      </x:c>
      <x:c r="E11" s="15" t="str">
        <x:v>DC Comics</x:v>
      </x:c>
      <x:c r="F11" s="15" t="str">
        <x:v>Neal Adams</x:v>
      </x:c>
      <x:c r="G11" s="15" t="str">
        <x:v>Standard cover</x:v>
      </x:c>
      <x:c r="H11" s="15" t="str">
        <x:v>Direct homage</x:v>
      </x:c>
      <x:c r="I11" s="15" t="str">
        <x:v>Aquaman (Arthur Curry); Atom (Ray Palmer); Batman (Bruce Wayne); Flash (Barry Allen); Green Arrow (Oliver Queen); Green Lantern (Hal Jordan); Hawkman (Katar Hol); Martian Manhunter; Superman (Clark Kent); Wonder Woman (Diana)</x:v>
      </x:c>
      <x:c r="J11" s="15" t="str">
        <x:v>Not established by reviewed sources</x:v>
      </x:c>
      <x:c r="K11" s="15" t="str">
        <x:v>Not established by reviewed sources</x:v>
      </x:c>
      <x:c r="L11" s="15" t="str">
        <x:v>Not publicly confirmed</x:v>
      </x:c>
      <x:c r="M11" s="15" t="str">
        <x:v>Standard cover</x:v>
      </x:c>
      <x:c r="N11" s="15" t="str">
        <x:v>US / English</x:v>
      </x:c>
      <x:c r="O11" s="11" t="n">
        <x:v>25105</x:v>
      </x:c>
      <x:c r="P11" s="15" t="str">
        <x:v>Circle-based ensemble cover including ten Justice League members. Broader descendant rather than a literal two-figure recreation.</x:v>
      </x:c>
      <x:c r="Q11" s="15" t="str">
        <x:v>Research reviewed 2026-10-19. Unestablished edition claims remain unresolved; incentive ratios are order ratios, not print runs. Native archive image; no upscale. Below preferred 900×1400.</x:v>
      </x:c>
      <x:c r="R11" s="15" t="str">
        <x:v>Verified</x:v>
      </x:c>
      <x:c r="S11" s="16" t="str">
        <x:v>https://leagueofcomicgeeks.com/comic/7749873/justice-league-of-america-67</x:v>
      </x:c>
      <x:c r="T11" s="16" t="str">
        <x:v>https://www.comics.org/issue/22353/?display=grid</x:v>
      </x:c>
      <x:c r="U11" s="16" t="str">
        <x:v>https://s3.amazonaws.com/comicgeeks/comics/covers/large-7749873.jpg</x:v>
      </x:c>
      <x:c r="V11" s="15" t="str">
        <x:v>Not publicly confirmed</x:v>
      </x:c>
      <x:c r="W11" s="15" t="str">
        <x:v>Published</x:v>
      </x:c>
      <x:c r="X11" s="15" t="str">
        <x:v>Reviewed 2026-10-19</x:v>
      </x:c>
    </x:row>
    <x:row r="12" ht="48" hidden="0" customHeight="1">
      <x:c r="A12" s="15" t="str">
        <x:v>CL-DC38-0011</x:v>
      </x:c>
      <x:c r="B12" s="15" t="str">
        <x:v>Batman</x:v>
      </x:c>
      <x:c r="C12" s="15" t="str">
        <x:v>#213</x:v>
      </x:c>
      <x:c r="D12" s="13" t="n">
        <x:v>1969</x:v>
      </x:c>
      <x:c r="E12" s="15" t="str">
        <x:v>DC Comics</x:v>
      </x:c>
      <x:c r="F12" s="15" t="str">
        <x:v>Bill Draut (pencils); Vince Colletta (inks)</x:v>
      </x:c>
      <x:c r="G12" s="15" t="str">
        <x:v>Standard cover</x:v>
      </x:c>
      <x:c r="H12" s="15" t="str">
        <x:v>Direct homage</x:v>
      </x:c>
      <x:c r="I12" s="15" t="str">
        <x:v>Batman (Bruce Wayne); Robin (Dick Grayson); Alfred Pennyworth; Clayface; Red Hood</x:v>
      </x:c>
      <x:c r="J12" s="15" t="str">
        <x:v>Not established by reviewed sources</x:v>
      </x:c>
      <x:c r="K12" s="15" t="str">
        <x:v>Not established by reviewed sources</x:v>
      </x:c>
      <x:c r="L12" s="15" t="str">
        <x:v>Not publicly confirmed</x:v>
      </x:c>
      <x:c r="M12" s="15" t="str">
        <x:v>Standard cover</x:v>
      </x:c>
      <x:c r="N12" s="15" t="str">
        <x:v>US / English</x:v>
      </x:c>
      <x:c r="O12" s="11" t="n">
        <x:v>25329</x:v>
      </x:c>
      <x:c r="P12" s="15" t="str">
        <x:v>Anniversary collage includes a Detective #38-style Batman/Robin origin panel plus Alfred, Clayface, Red Hood and additional vignettes; small background identities remain under review.</x:v>
      </x:c>
      <x:c r="Q12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12" s="15" t="str">
        <x:v>Partial</x:v>
      </x:c>
      <x:c r="S12" s="16" t="str">
        <x:v>https://leagueofcomicgeeks.com/comic/2830529/batman-213</x:v>
      </x:c>
      <x:c r="T12" s="16" t="str">
        <x:v>https://dcuguide.com/Batman_213</x:v>
      </x:c>
      <x:c r="U12" s="16" t="str">
        <x:v>https://s3.amazonaws.com/comicgeeks/comics/covers/large-2830529.jpg</x:v>
      </x:c>
      <x:c r="V12" s="15" t="str">
        <x:v>Not publicly confirmed</x:v>
      </x:c>
      <x:c r="W12" s="15" t="str">
        <x:v>Published</x:v>
      </x:c>
      <x:c r="X12" s="15" t="str">
        <x:v>Reviewed 2026-10-19</x:v>
      </x:c>
    </x:row>
    <x:row r="13" ht="36" hidden="0" customHeight="1">
      <x:c r="A13" s="15" t="str">
        <x:v>CL-DC38-0012</x:v>
      </x:c>
      <x:c r="B13" s="15" t="str">
        <x:v>The Mighty World of Marvel</x:v>
      </x:c>
      <x:c r="C13" s="15" t="str">
        <x:v>#20</x:v>
      </x:c>
      <x:c r="D13" s="13" t="n">
        <x:v>1973</x:v>
      </x:c>
      <x:c r="E13" s="15" t="str">
        <x:v>Marvel Comics</x:v>
      </x:c>
      <x:c r="F13" s="15" t="str">
        <x:v>Jim Starlin (pencils); Joe Sinnott (inks)</x:v>
      </x:c>
      <x:c r="G13" s="15" t="str">
        <x:v>Standard cover</x:v>
      </x:c>
      <x:c r="H13" s="15" t="str">
        <x:v>Direct homage</x:v>
      </x:c>
      <x:c r="I13" s="15" t="str">
        <x:v>Daredevil (Matt Murdock); Hulk (Bruce Banner); Thing (Ben Grimm)</x:v>
      </x:c>
      <x:c r="J13" s="15" t="str">
        <x:v>Not established by reviewed sources</x:v>
      </x:c>
      <x:c r="K13" s="15" t="str">
        <x:v>Not established by reviewed sources</x:v>
      </x:c>
      <x:c r="L13" s="15" t="str">
        <x:v>Not publicly confirmed</x:v>
      </x:c>
      <x:c r="M13" s="15" t="str">
        <x:v>Standard cover</x:v>
      </x:c>
      <x:c r="N13" s="15" t="str">
        <x:v>UK / English</x:v>
      </x:c>
      <x:c r="O13" s="11" t="n">
        <x:v>26712</x:v>
      </x:c>
      <x:c r="P13" s="15" t="str">
        <x:v>Fresh UK cover by Jim Starlin and Joe Sinnott, rather than reused US original art. Hulk, Thing and Daredevil adopt the circle introduction layout.</x:v>
      </x:c>
      <x:c r="Q13" s="15" t="str">
        <x:v>Research reviewed 2026-10-19. Unestablished edition claims remain unresolved; incentive ratios are order ratios, not print runs. Native archive image; no upscale. Below preferred 900×1400.</x:v>
      </x:c>
      <x:c r="R13" s="15" t="str">
        <x:v>Verified</x:v>
      </x:c>
      <x:c r="S13" s="16" t="str">
        <x:v>https://leagueofcomicgeeks.com/comic/2845463/the-mighty-world-of-marvel-20</x:v>
      </x:c>
      <x:c r="T13" s="16" t="str">
        <x:v>https://www.comics.org/issue/334826/?display=grid</x:v>
      </x:c>
      <x:c r="U13" s="16" t="str">
        <x:v>https://s3.amazonaws.com/comicgeeks/comics/covers/large-2845463.jpg</x:v>
      </x:c>
      <x:c r="V13" s="15" t="str">
        <x:v>Not publicly confirmed</x:v>
      </x:c>
      <x:c r="W13" s="15" t="str">
        <x:v>Published</x:v>
      </x:c>
      <x:c r="X13" s="15" t="str">
        <x:v>Reviewed 2026-10-19</x:v>
      </x:c>
    </x:row>
    <x:row r="14" ht="60" hidden="0" customHeight="1">
      <x:c r="A14" s="15" t="str">
        <x:v>CL-DC38-0013</x:v>
      </x:c>
      <x:c r="B14" s="15" t="str">
        <x:v>Secret Origins</x:v>
      </x:c>
      <x:c r="C14" s="15" t="str">
        <x:v>#7</x:v>
      </x:c>
      <x:c r="D14" s="13" t="n">
        <x:v>1974</x:v>
      </x:c>
      <x:c r="E14" s="15" t="str">
        <x:v>DC Comics</x:v>
      </x:c>
      <x:c r="F14" s="15" t="str">
        <x:v>Nick Cardy; Bob Kane; Jerry Robinson (reproduced Robin panel)</x:v>
      </x:c>
      <x:c r="G14" s="15" t="str">
        <x:v>Standard cover</x:v>
      </x:c>
      <x:c r="H14" s="15" t="str">
        <x:v>Composite / reused historical cover panel</x:v>
      </x:c>
      <x:c r="I14" s="15" t="str">
        <x:v>Batman (Bruce Wayne); Robin (Dick Grayson); Aquaman (Arthur Curry)</x:v>
      </x:c>
      <x:c r="J14" s="15" t="str">
        <x:v>Not established by reviewed sources</x:v>
      </x:c>
      <x:c r="K14" s="15" t="str">
        <x:v>Not established by reviewed sources</x:v>
      </x:c>
      <x:c r="L14" s="15" t="str">
        <x:v>Not publicly confirmed</x:v>
      </x:c>
      <x:c r="M14" s="15" t="str">
        <x:v>Standard cover</x:v>
      </x:c>
      <x:c r="N14" s="15" t="str">
        <x:v>US / English</x:v>
      </x:c>
      <x:c r="O14" s="11" t="n">
        <x:v>27334</x:v>
      </x:c>
      <x:c r="P14" s="15" t="str">
        <x:v>Composite cover reproduces a Batman/Robin introduction panel beside Aquaman. Contains reused historical imagery; not a wholly independent two-figure homage drawing.</x:v>
      </x:c>
      <x:c r="Q14" s="15" t="str">
        <x:v>Research reviewed 2026-10-19. Unestablished edition claims remain unresolved; incentive ratios are order ratios, not print runs. Research reference / related edition; excluded from distinct cover-artwork gallery. Native archive image; no upscale. Below preferred 900×1400. Some depicted identities remain unresolved.</x:v>
      </x:c>
      <x:c r="R14" s="15" t="str">
        <x:v>Partial</x:v>
      </x:c>
      <x:c r="S14" s="16" t="str">
        <x:v>https://leagueofcomicgeeks.com/comic/1405657/secret-origins-7</x:v>
      </x:c>
      <x:c r="T14" s="16" t="str">
        <x:v>https://gocollect.com/comic/secret-origins-7</x:v>
      </x:c>
      <x:c r="U14" s="16" t="str">
        <x:v>https://s3.amazonaws.com/comicgeeks/comics/covers/large-1405657.jpg</x:v>
      </x:c>
      <x:c r="V14" s="15" t="str">
        <x:v>Not publicly confirmed</x:v>
      </x:c>
      <x:c r="W14" s="15" t="str">
        <x:v>Published</x:v>
      </x:c>
      <x:c r="X14" s="15" t="str">
        <x:v>Reviewed 2026-10-19</x:v>
      </x:c>
    </x:row>
    <x:row r="15" ht="36" hidden="0" customHeight="1">
      <x:c r="A15" s="15" t="str">
        <x:v>CL-DC38-0014</x:v>
      </x:c>
      <x:c r="B15" s="15" t="str">
        <x:v>Blue Devil</x:v>
      </x:c>
      <x:c r="C15" s="15" t="str">
        <x:v>#14</x:v>
      </x:c>
      <x:c r="D15" s="13" t="n">
        <x:v>1985</x:v>
      </x:c>
      <x:c r="E15" s="15" t="str">
        <x:v>DC Comics</x:v>
      </x:c>
      <x:c r="F15" s="15" t="str">
        <x:v>Paris Cullins (pencils); Gary Martin (inks)</x:v>
      </x:c>
      <x:c r="G15" s="15" t="str">
        <x:v>Standard cover</x:v>
      </x:c>
      <x:c r="H15" s="15" t="str">
        <x:v>Direct homage</x:v>
      </x:c>
      <x:c r="I15" s="15" t="str">
        <x:v>Blue Devil (Dan Cassidy); Kid Devil (Eddie Bloomberg)</x:v>
      </x:c>
      <x:c r="J15" s="15" t="str">
        <x:v>Not established by reviewed sources</x:v>
      </x:c>
      <x:c r="K15" s="15" t="str">
        <x:v>Not established by reviewed sources</x:v>
      </x:c>
      <x:c r="L15" s="15" t="str">
        <x:v>Not publicly confirmed</x:v>
      </x:c>
      <x:c r="M15" s="15" t="str">
        <x:v>Standard cover</x:v>
      </x:c>
      <x:c r="N15" s="15" t="str">
        <x:v>US / English</x:v>
      </x:c>
      <x:c r="O15" s="11" t="n">
        <x:v>31132</x:v>
      </x:c>
      <x:c r="P15" s="15" t="str">
        <x:v>Exact supplied edition visually reviewed: circle-introduction layout relates to Detective Comics #38.</x:v>
      </x:c>
      <x:c r="Q15" s="15" t="str">
        <x:v>Research reviewed 2026-10-19. Unestablished edition claims remain unresolved; incentive ratios are order ratios, not print runs. Native archive image; no upscale. Below preferred 900×1400.</x:v>
      </x:c>
      <x:c r="R15" s="15" t="str">
        <x:v>Verified</x:v>
      </x:c>
      <x:c r="S15" s="16" t="str">
        <x:v>https://leagueofcomicgeeks.com/comic/1814519/blue-devil-14</x:v>
      </x:c>
      <x:c r="T15" s="16" t="str">
        <x:v>https://www.dcuniverseinfinite.com/comics/book/blue-devil-1984-14/9212fc90-4b56-456d-9e5e-621041ce0bd1</x:v>
      </x:c>
      <x:c r="U15" s="16" t="str">
        <x:v>https://s3.amazonaws.com/comicgeeks/comics/covers/large-1814519.jpg</x:v>
      </x:c>
      <x:c r="V15" s="15" t="str">
        <x:v>Not publicly confirmed</x:v>
      </x:c>
      <x:c r="W15" s="15" t="str">
        <x:v>Published</x:v>
      </x:c>
      <x:c r="X15" s="15" t="str">
        <x:v>Reviewed 2026-10-19</x:v>
      </x:c>
    </x:row>
    <x:row r="16" ht="36" hidden="0" customHeight="1">
      <x:c r="A16" s="15" t="str">
        <x:v>CL-DC38-0015</x:v>
      </x:c>
      <x:c r="B16" s="15" t="str">
        <x:v>Detective Comics</x:v>
      </x:c>
      <x:c r="C16" s="15" t="str">
        <x:v>#554</x:v>
      </x:c>
      <x:c r="D16" s="13" t="n">
        <x:v>1985</x:v>
      </x:c>
      <x:c r="E16" s="15" t="str">
        <x:v>DC Comics</x:v>
      </x:c>
      <x:c r="F16" s="15" t="str">
        <x:v>Klaus Janson</x:v>
      </x:c>
      <x:c r="G16" s="15" t="str">
        <x:v>Standard cover</x:v>
      </x:c>
      <x:c r="H16" s="15" t="str">
        <x:v>Direct homage</x:v>
      </x:c>
      <x:c r="I16" s="15" t="str">
        <x:v>Batman (Bruce Wayne); Black Canary; Green Arrow (Oliver Queen)</x:v>
      </x:c>
      <x:c r="J16" s="15" t="str">
        <x:v>Not established by reviewed sources</x:v>
      </x:c>
      <x:c r="K16" s="15" t="str">
        <x:v>Not established by reviewed sources</x:v>
      </x:c>
      <x:c r="L16" s="15" t="str">
        <x:v>Not publicly confirmed</x:v>
      </x:c>
      <x:c r="M16" s="15" t="str">
        <x:v>Standard cover</x:v>
      </x:c>
      <x:c r="N16" s="15" t="str">
        <x:v>US / English</x:v>
      </x:c>
      <x:c r="O16" s="11" t="n">
        <x:v>31202</x:v>
      </x:c>
      <x:c r="P16" s="15" t="str">
        <x:v>Directly recreates Flash Comics #92 with Black Canary, Batman and Green Arrow; an indirect Detective #38 branch.</x:v>
      </x:c>
      <x:c r="Q16" s="15" t="str">
        <x:v>Research reviewed 2026-10-19. Unestablished edition claims remain unresolved; incentive ratios are order ratios, not print runs. Native archive image; no upscale. Below preferred 900×1400.</x:v>
      </x:c>
      <x:c r="R16" s="15" t="str">
        <x:v>Verified</x:v>
      </x:c>
      <x:c r="S16" s="16" t="str">
        <x:v>https://leagueofcomicgeeks.com/comic/1979037/detective-comics-554</x:v>
      </x:c>
      <x:c r="T16" s="16" t="str">
        <x:v>https://www.comicbookandmoviereviews.com/2024/09/comic-book-covers-that-reflect-classic.html</x:v>
      </x:c>
      <x:c r="U16" s="16" t="str">
        <x:v>https://s3.amazonaws.com/comicgeeks/comics/covers/large-1979037.jpg</x:v>
      </x:c>
      <x:c r="V16" s="15" t="str">
        <x:v>Not publicly confirmed</x:v>
      </x:c>
      <x:c r="W16" s="15" t="str">
        <x:v>Published</x:v>
      </x:c>
      <x:c r="X16" s="15" t="str">
        <x:v>Reviewed 2026-10-19</x:v>
      </x:c>
    </x:row>
    <x:row r="17" ht="36" hidden="0" customHeight="1">
      <x:c r="A17" s="15" t="str">
        <x:v>CL-DC38-0016</x:v>
      </x:c>
      <x:c r="B17" s="15" t="str">
        <x:v>Secret Origins</x:v>
      </x:c>
      <x:c r="C17" s="15" t="str">
        <x:v>#8</x:v>
      </x:c>
      <x:c r="D17" s="13" t="n">
        <x:v>1986</x:v>
      </x:c>
      <x:c r="E17" s="15" t="str">
        <x:v>DC Comics</x:v>
      </x:c>
      <x:c r="F17" s="15" t="str">
        <x:v>Steve Lightle</x:v>
      </x:c>
      <x:c r="G17" s="15" t="str">
        <x:v>Standard cover</x:v>
      </x:c>
      <x:c r="H17" s="15" t="str">
        <x:v>Direct homage</x:v>
      </x:c>
      <x:c r="I17" s="15" t="str">
        <x:v>Shadow Lass (Tasmia Mallor); Doll Man (Darrel Dane)</x:v>
      </x:c>
      <x:c r="J17" s="15" t="str">
        <x:v>Not established by reviewed sources</x:v>
      </x:c>
      <x:c r="K17" s="15" t="str">
        <x:v>Not established by reviewed sources</x:v>
      </x:c>
      <x:c r="L17" s="15" t="str">
        <x:v>Not publicly confirmed</x:v>
      </x:c>
      <x:c r="M17" s="15" t="str">
        <x:v>Standard cover</x:v>
      </x:c>
      <x:c r="N17" s="15" t="str">
        <x:v>US / English</x:v>
      </x:c>
      <x:c r="O17" s="11" t="n">
        <x:v>31608</x:v>
      </x:c>
      <x:c r="P17" s="15" t="str">
        <x:v>Shadow Lass and Doll Man reverse the familiar standing figure and circular introduction positions.</x:v>
      </x:c>
      <x:c r="Q17" s="15" t="str">
        <x:v>Research reviewed 2026-10-19. Unestablished edition claims remain unresolved; incentive ratios are order ratios, not print runs. Native archive image; no upscale. Below preferred 900×1400.</x:v>
      </x:c>
      <x:c r="R17" s="15" t="str">
        <x:v>Verified</x:v>
      </x:c>
      <x:c r="S17" s="16" t="str">
        <x:v>https://leagueofcomicgeeks.com/comic/8378263/secret-origins-8</x:v>
      </x:c>
      <x:c r="T17" s="16" t="str">
        <x:v>https://legionofsuperbloggers.blogspot.com/2017/09/secret-origins-8.html</x:v>
      </x:c>
      <x:c r="U17" s="16" t="str">
        <x:v>https://s3.amazonaws.com/comicgeeks/comics/covers/large-8378263.jpg</x:v>
      </x:c>
      <x:c r="V17" s="15" t="str">
        <x:v>Not publicly confirmed</x:v>
      </x:c>
      <x:c r="W17" s="15" t="str">
        <x:v>Published</x:v>
      </x:c>
      <x:c r="X17" s="15" t="str">
        <x:v>Reviewed 2026-10-19</x:v>
      </x:c>
    </x:row>
    <x:row r="18" ht="36" hidden="0" customHeight="1">
      <x:c r="A18" s="15" t="str">
        <x:v>CL-DC38-0017</x:v>
      </x:c>
      <x:c r="B18" s="15" t="str">
        <x:v>Mickey Mouse</x:v>
      </x:c>
      <x:c r="C18" s="15" t="str">
        <x:v>#230</x:v>
      </x:c>
      <x:c r="D18" s="13" t="n">
        <x:v>1987</x:v>
      </x:c>
      <x:c r="E18" s="15" t="str">
        <x:v>Gladstone</x:v>
      </x:c>
      <x:c r="F18" s="15" t="str">
        <x:v>Daan Jippes</x:v>
      </x:c>
      <x:c r="G18" s="15" t="str">
        <x:v>Standard cover</x:v>
      </x:c>
      <x:c r="H18" s="15" t="str">
        <x:v>Direct homage</x:v>
      </x:c>
      <x:c r="I18" s="15" t="str">
        <x:v>Mickey Mouse; Goofy</x:v>
      </x:c>
      <x:c r="J18" s="15" t="str">
        <x:v>Not established by reviewed sources</x:v>
      </x:c>
      <x:c r="K18" s="15" t="str">
        <x:v>Not established by reviewed sources</x:v>
      </x:c>
      <x:c r="L18" s="15" t="str">
        <x:v>Not publicly confirmed</x:v>
      </x:c>
      <x:c r="M18" s="15" t="str">
        <x:v>Standard cover</x:v>
      </x:c>
      <x:c r="N18" s="15" t="str">
        <x:v>US / English</x:v>
      </x:c>
      <x:c r="O18" s="11" t="n">
        <x:v>32022</x:v>
      </x:c>
      <x:c r="P18" s="15" t="str">
        <x:v>Exact supplied edition visually reviewed: circle-introduction layout relates to Detective Comics #38.</x:v>
      </x:c>
      <x:c r="Q18" s="15" t="str">
        <x:v>Research reviewed 2026-10-19. Unestablished edition claims remain unresolved; incentive ratios are order ratios, not print runs. Native archive image; no upscale. Below preferred 900×1400.</x:v>
      </x:c>
      <x:c r="R18" s="15" t="str">
        <x:v>Verified</x:v>
      </x:c>
      <x:c r="S18" s="16" t="str">
        <x:v>https://leagueofcomicgeeks.com/comic/2216294/mickey-mouse-230</x:v>
      </x:c>
      <x:c r="T18" s="16" t="str">
        <x:v>https://www.cpvpriceguide.com/v9/mickey-mouse/230/</x:v>
      </x:c>
      <x:c r="U18" s="16" t="str">
        <x:v>https://s3.amazonaws.com/comicgeeks/comics/covers/large-2216294.jpg</x:v>
      </x:c>
      <x:c r="V18" s="15" t="str">
        <x:v>Not publicly confirmed</x:v>
      </x:c>
      <x:c r="W18" s="15" t="str">
        <x:v>Published</x:v>
      </x:c>
      <x:c r="X18" s="15" t="str">
        <x:v>Reviewed 2026-10-19</x:v>
      </x:c>
    </x:row>
    <x:row r="19" ht="36" hidden="0" customHeight="1">
      <x:c r="A19" s="15" t="str">
        <x:v>CL-DC38-0018</x:v>
      </x:c>
      <x:c r="B19" s="15" t="str">
        <x:v>Kobalt</x:v>
      </x:c>
      <x:c r="C19" s="15" t="str">
        <x:v>#4</x:v>
      </x:c>
      <x:c r="D19" s="13" t="n">
        <x:v>1994</x:v>
      </x:c>
      <x:c r="E19" s="15" t="str">
        <x:v>DC Comics</x:v>
      </x:c>
      <x:c r="F19" s="15" t="str">
        <x:v>Denys Cowan (pencils); Prentis Rollins (inks)</x:v>
      </x:c>
      <x:c r="G19" s="15" t="str">
        <x:v>Standard cover</x:v>
      </x:c>
      <x:c r="H19" s="15" t="str">
        <x:v>Direct homage</x:v>
      </x:c>
      <x:c r="I19" s="15" t="str">
        <x:v>Kobalt; Page (Richard Page)</x:v>
      </x:c>
      <x:c r="J19" s="15" t="str">
        <x:v>Not established by reviewed sources</x:v>
      </x:c>
      <x:c r="K19" s="15" t="str">
        <x:v>Not established by reviewed sources</x:v>
      </x:c>
      <x:c r="L19" s="15" t="str">
        <x:v>Not publicly confirmed</x:v>
      </x:c>
      <x:c r="M19" s="15" t="str">
        <x:v>Standard cover</x:v>
      </x:c>
      <x:c r="N19" s="15" t="str">
        <x:v>US / English</x:v>
      </x:c>
      <x:c r="O19" s="11" t="n">
        <x:v>34550</x:v>
      </x:c>
      <x:c r="P19" s="15" t="str">
        <x:v>GCD identifies the cover as Detective #38 parody and credits Cowan/Rollins. On-sale date corrected to 1994-08-04.</x:v>
      </x:c>
      <x:c r="Q19" s="15" t="str">
        <x:v>Research reviewed 2026-10-19. Unestablished edition claims remain unresolved; incentive ratios are order ratios, not print runs. Native archive image; no upscale. Below preferred 900×1400.</x:v>
      </x:c>
      <x:c r="R19" s="15" t="str">
        <x:v>Verified</x:v>
      </x:c>
      <x:c r="S19" s="16" t="str">
        <x:v>https://leagueofcomicgeeks.com/comic/1206363/kobalt-4</x:v>
      </x:c>
      <x:c r="T19" s="16" t="str">
        <x:v>https://www.comics.org/issue/55701/</x:v>
      </x:c>
      <x:c r="U19" s="16" t="str">
        <x:v>https://s3.amazonaws.com/comicgeeks/comics/covers/large-1206363.jpg</x:v>
      </x:c>
      <x:c r="V19" s="15" t="str">
        <x:v>Not publicly confirmed</x:v>
      </x:c>
      <x:c r="W19" s="15" t="str">
        <x:v>Published</x:v>
      </x:c>
      <x:c r="X19" s="15" t="str">
        <x:v>Reviewed 2026-10-19</x:v>
      </x:c>
    </x:row>
    <x:row r="20" ht="36" hidden="0" customHeight="1">
      <x:c r="A20" s="15" t="str">
        <x:v>CL-DC38-0019</x:v>
      </x:c>
      <x:c r="B20" s="15" t="str">
        <x:v>Superman Adventures</x:v>
      </x:c>
      <x:c r="C20" s="15" t="str">
        <x:v>#38</x:v>
      </x:c>
      <x:c r="D20" s="13" t="n">
        <x:v>1999</x:v>
      </x:c>
      <x:c r="E20" s="15" t="str">
        <x:v>DC Comics</x:v>
      </x:c>
      <x:c r="F20" s="15" t="str">
        <x:v>Mike Manley (pencils); Terry Austin (inks)</x:v>
      </x:c>
      <x:c r="G20" s="15" t="str">
        <x:v>Standard cover</x:v>
      </x:c>
      <x:c r="H20" s="15" t="str">
        <x:v>Direct homage</x:v>
      </x:c>
      <x:c r="I20" s="15" t="str">
        <x:v>Superman (Clark Kent); Mister Mxyzptlk</x:v>
      </x:c>
      <x:c r="J20" s="15" t="str">
        <x:v>Not established by reviewed sources</x:v>
      </x:c>
      <x:c r="K20" s="15" t="str">
        <x:v>Not established by reviewed sources</x:v>
      </x:c>
      <x:c r="L20" s="15" t="str">
        <x:v>Not publicly confirmed</x:v>
      </x:c>
      <x:c r="M20" s="15" t="str">
        <x:v>Standard cover</x:v>
      </x:c>
      <x:c r="N20" s="15" t="str">
        <x:v>US / English</x:v>
      </x:c>
      <x:c r="O20" s="11" t="n">
        <x:v>36446</x:v>
      </x:c>
      <x:c r="P20" s="15" t="str">
        <x:v>Superman introduces Mister Mxyzptlk; a nearly blank circular opening is the invisible-character joke. Not an unrelated unseen figure inferred from title.</x:v>
      </x:c>
      <x:c r="Q20" s="15" t="str">
        <x:v>Research reviewed 2026-10-19. Unestablished edition claims remain unresolved; incentive ratios are order ratios, not print runs. Native archive image; no upscale. Below preferred 900×1400.</x:v>
      </x:c>
      <x:c r="R20" s="15" t="str">
        <x:v>Verified</x:v>
      </x:c>
      <x:c r="S20" s="16" t="str">
        <x:v>https://leagueofcomicgeeks.com/comic/8042739/superman-adventures-38</x:v>
      </x:c>
      <x:c r="T20" s="16" t="str">
        <x:v>https://www.comics.org/issue/90428/?display=grid</x:v>
      </x:c>
      <x:c r="U20" s="16" t="str">
        <x:v>https://s3.amazonaws.com/comicgeeks/comics/covers/large-8042739.jpg</x:v>
      </x:c>
      <x:c r="V20" s="15" t="str">
        <x:v>Not publicly confirmed</x:v>
      </x:c>
      <x:c r="W20" s="15" t="str">
        <x:v>Published</x:v>
      </x:c>
      <x:c r="X20" s="15" t="str">
        <x:v>Reviewed 2026-10-19</x:v>
      </x:c>
    </x:row>
    <x:row r="21" ht="36" hidden="0" customHeight="1">
      <x:c r="A21" s="15" t="str">
        <x:v>CL-DC38-0020</x:v>
      </x:c>
      <x:c r="B21" s="15" t="str">
        <x:v>Deadpool</x:v>
      </x:c>
      <x:c r="C21" s="15" t="str">
        <x:v>#51</x:v>
      </x:c>
      <x:c r="D21" s="13" t="n">
        <x:v>2001</x:v>
      </x:c>
      <x:c r="E21" s="15" t="str">
        <x:v>Marvel Comics</x:v>
      </x:c>
      <x:c r="F21" s="15" t="str">
        <x:v>Darick Robertson</x:v>
      </x:c>
      <x:c r="G21" s="15" t="str">
        <x:v>Standard cover</x:v>
      </x:c>
      <x:c r="H21" s="15" t="str">
        <x:v>Direct homage</x:v>
      </x:c>
      <x:c r="I21" s="15" t="str">
        <x:v>Deadpool (Wade Wilson); Kid Deadpool (Poolboy)</x:v>
      </x:c>
      <x:c r="J21" s="15" t="str">
        <x:v>Not established by reviewed sources</x:v>
      </x:c>
      <x:c r="K21" s="15" t="str">
        <x:v>Not established by reviewed sources</x:v>
      </x:c>
      <x:c r="L21" s="15" t="str">
        <x:v>Not publicly confirmed</x:v>
      </x:c>
      <x:c r="M21" s="15" t="str">
        <x:v>Standard cover</x:v>
      </x:c>
      <x:c r="N21" s="15" t="str">
        <x:v>US / English</x:v>
      </x:c>
      <x:c r="O21" s="11" t="n">
        <x:v>36950</x:v>
      </x:c>
      <x:c r="P21" s="15" t="str">
        <x:v>Signed after Bob Kane; introduces Kid Deadpool/Poolboy, not the unrelated later Kidpool.</x:v>
      </x:c>
      <x:c r="Q21" s="15" t="str">
        <x:v>Research reviewed 2026-10-19. Unestablished edition claims remain unresolved; incentive ratios are order ratios, not print runs. Native archive image; no upscale. Below preferred 900×1400.</x:v>
      </x:c>
      <x:c r="R21" s="15" t="str">
        <x:v>Verified</x:v>
      </x:c>
      <x:c r="S21" s="16" t="str">
        <x:v>https://leagueofcomicgeeks.com/comic/9504983/deadpool-51</x:v>
      </x:c>
      <x:c r="T21" s="16" t="str">
        <x:v>https://www.comics.org/issue/89610/</x:v>
      </x:c>
      <x:c r="U21" s="16" t="str">
        <x:v>https://s3.amazonaws.com/comicgeeks/comics/covers/large-9504983.jpg</x:v>
      </x:c>
      <x:c r="V21" s="15" t="str">
        <x:v>Not publicly confirmed</x:v>
      </x:c>
      <x:c r="W21" s="15" t="str">
        <x:v>Published</x:v>
      </x:c>
      <x:c r="X21" s="15" t="str">
        <x:v>Reviewed 2026-10-19</x:v>
      </x:c>
    </x:row>
    <x:row r="22" ht="48" hidden="0" customHeight="1">
      <x:c r="A22" s="15" t="str">
        <x:v>CL-DC38-0021</x:v>
      </x:c>
      <x:c r="B22" s="15" t="str">
        <x:v>Dr. Blink: Superhero Shrink</x:v>
      </x:c>
      <x:c r="C22" s="15" t="str">
        <x:v>#2</x:v>
      </x:c>
      <x:c r="D22" s="13" t="n">
        <x:v>2005</x:v>
      </x:c>
      <x:c r="E22" s="15" t="str">
        <x:v>Dork Storm Press</x:v>
      </x:c>
      <x:c r="F22" s="15" t="str">
        <x:v>Christopher Jones</x:v>
      </x:c>
      <x:c r="G22" s="15" t="str">
        <x:v>Standard cover</x:v>
      </x:c>
      <x:c r="H22" s="15" t="str">
        <x:v>Direct homage</x:v>
      </x:c>
      <x:c r="I22" s="15" t="str">
        <x:v>Dr. Blink; Wonder Boy</x:v>
      </x:c>
      <x:c r="J22" s="15" t="str">
        <x:v>Not established by reviewed sources</x:v>
      </x:c>
      <x:c r="K22" s="15" t="str">
        <x:v>Not established by reviewed sources</x:v>
      </x:c>
      <x:c r="L22" s="15" t="str">
        <x:v>Not publicly confirmed</x:v>
      </x:c>
      <x:c r="M22" s="15" t="str">
        <x:v>Standard cover</x:v>
      </x:c>
      <x:c r="N22" s="15" t="str">
        <x:v>US / English</x:v>
      </x:c>
      <x:c r="O22" s="11" t="n">
        <x:v>38511</x:v>
      </x:c>
      <x:c r="P22" s="15" t="str">
        <x:v>Exact supplied edition visually reviewed: circle-introduction layout relates to Detective Comics #38.</x:v>
      </x:c>
      <x:c r="Q22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22" s="15" t="str">
        <x:v>Partial</x:v>
      </x:c>
      <x:c r="S22" s="16" t="str">
        <x:v>https://leagueofcomicgeeks.com/comic/5003894/dr-blink-superhero-shrink-2</x:v>
      </x:c>
      <x:c r="T22" s="16" t="str">
        <x:v>https://www.comicbookandmoviereviews.com/2024/09/comic-book-covers-that-reflect-classic.html</x:v>
      </x:c>
      <x:c r="U22" s="16" t="str">
        <x:v>https://s3.amazonaws.com/comicgeeks/comics/covers/large-5003894.jpg</x:v>
      </x:c>
      <x:c r="V22" s="15" t="str">
        <x:v>Not publicly confirmed</x:v>
      </x:c>
      <x:c r="W22" s="15" t="str">
        <x:v>Published</x:v>
      </x:c>
      <x:c r="X22" s="15" t="str">
        <x:v>Reviewed 2026-10-19</x:v>
      </x:c>
    </x:row>
    <x:row r="23" ht="48" hidden="0" customHeight="1">
      <x:c r="A23" s="15" t="str">
        <x:v>CL-DC38-0022</x:v>
      </x:c>
      <x:c r="B23" s="15" t="str">
        <x:v>Flare</x:v>
      </x:c>
      <x:c r="C23" s="15" t="str">
        <x:v>#4</x:v>
      </x:c>
      <x:c r="D23" s="13" t="n">
        <x:v>2005</x:v>
      </x:c>
      <x:c r="E23" s="15" t="str">
        <x:v>Heroic Publishing</x:v>
      </x:c>
      <x:c r="F23" s="15" t="str">
        <x:v>J. Adam Walters</x:v>
      </x:c>
      <x:c r="G23" s="15" t="str">
        <x:v>Standard cover</x:v>
      </x:c>
      <x:c r="H23" s="15" t="str">
        <x:v>Direct homage</x:v>
      </x:c>
      <x:c r="I23" s="15" t="str">
        <x:v>Flare; Raven Gold</x:v>
      </x:c>
      <x:c r="J23" s="15" t="str">
        <x:v>Not established by reviewed sources</x:v>
      </x:c>
      <x:c r="K23" s="15" t="str">
        <x:v>Not established by reviewed sources</x:v>
      </x:c>
      <x:c r="L23" s="15" t="str">
        <x:v>Not publicly confirmed</x:v>
      </x:c>
      <x:c r="M23" s="15" t="str">
        <x:v>Standard cover</x:v>
      </x:c>
      <x:c r="N23" s="15" t="str">
        <x:v>US / English</x:v>
      </x:c>
      <x:c r="O23" s="11" t="n">
        <x:v>38406</x:v>
      </x:c>
      <x:c r="P23" s="15" t="str">
        <x:v>Direct target is Flash Comics #92 according to GCD. Retain under the broader lineage as an indirect descendant.</x:v>
      </x:c>
      <x:c r="Q23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23" s="15" t="str">
        <x:v>Partial</x:v>
      </x:c>
      <x:c r="S23" s="16" t="str">
        <x:v>https://leagueofcomicgeeks.com/comic/7748565/flare-4</x:v>
      </x:c>
      <x:c r="T23" s="16" t="str">
        <x:v>https://www.comics.org/issue/409447/</x:v>
      </x:c>
      <x:c r="U23" s="16" t="str">
        <x:v>https://s3.amazonaws.com/comicgeeks/comics/covers/large-7748565.jpg</x:v>
      </x:c>
      <x:c r="V23" s="15" t="str">
        <x:v>Not publicly confirmed</x:v>
      </x:c>
      <x:c r="W23" s="15" t="str">
        <x:v>Published</x:v>
      </x:c>
      <x:c r="X23" s="15" t="str">
        <x:v>Reviewed 2026-10-19</x:v>
      </x:c>
    </x:row>
    <x:row r="24" ht="36" hidden="0" customHeight="1">
      <x:c r="A24" s="15" t="str">
        <x:v>CL-DC38-0023</x:v>
      </x:c>
      <x:c r="B24" s="15" t="str">
        <x:v>Hero Squared</x:v>
      </x:c>
      <x:c r="C24" s="15" t="str">
        <x:v>#6</x:v>
      </x:c>
      <x:c r="D24" s="13" t="n">
        <x:v>2007</x:v>
      </x:c>
      <x:c r="E24" s="15" t="str">
        <x:v>BOOM! Studios</x:v>
      </x:c>
      <x:c r="F24" s="15" t="str">
        <x:v>Joe Abraham</x:v>
      </x:c>
      <x:c r="G24" s="15" t="str">
        <x:v>Standard cover</x:v>
      </x:c>
      <x:c r="H24" s="15" t="str">
        <x:v>Direct homage</x:v>
      </x:c>
      <x:c r="I24" s="15" t="str">
        <x:v>Captain Valor (Milo Stone); Lord Caliginous (Stephie Johnson)</x:v>
      </x:c>
      <x:c r="J24" s="15" t="str">
        <x:v>Not established by reviewed sources</x:v>
      </x:c>
      <x:c r="K24" s="15" t="str">
        <x:v>Not established by reviewed sources</x:v>
      </x:c>
      <x:c r="L24" s="15" t="str">
        <x:v>Not publicly confirmed</x:v>
      </x:c>
      <x:c r="M24" s="15" t="str">
        <x:v>Standard cover</x:v>
      </x:c>
      <x:c r="N24" s="15" t="str">
        <x:v>US / English</x:v>
      </x:c>
      <x:c r="O24" s="11" t="n">
        <x:v>39218</x:v>
      </x:c>
      <x:c r="P24" s="15" t="str">
        <x:v>Direct target is Tales of Suspense #59 according to GCD; broader Detective #38 ancestry should not obscure this intermediate source.</x:v>
      </x:c>
      <x:c r="Q24" s="15" t="str">
        <x:v>Research reviewed 2026-10-19. Unestablished edition claims remain unresolved; incentive ratios are order ratios, not print runs. Native archive image; no upscale. Below preferred 900×1400.</x:v>
      </x:c>
      <x:c r="R24" s="15" t="str">
        <x:v>Verified</x:v>
      </x:c>
      <x:c r="S24" s="16" t="str">
        <x:v>https://leagueofcomicgeeks.com/comic/9012569/hero-squared-6</x:v>
      </x:c>
      <x:c r="T24" s="16" t="str">
        <x:v>https://www.comics.org/issue/358595/</x:v>
      </x:c>
      <x:c r="U24" s="16" t="str">
        <x:v>https://s3.amazonaws.com/comicgeeks/comics/covers/large-9012569.jpg</x:v>
      </x:c>
      <x:c r="V24" s="15" t="str">
        <x:v>Not publicly confirmed</x:v>
      </x:c>
      <x:c r="W24" s="15" t="str">
        <x:v>Published</x:v>
      </x:c>
      <x:c r="X24" s="15" t="str">
        <x:v>Reviewed 2026-10-19</x:v>
      </x:c>
    </x:row>
    <x:row r="25" ht="48" hidden="0" customHeight="1">
      <x:c r="A25" s="15" t="str">
        <x:v>CL-DC38-0024</x:v>
      </x:c>
      <x:c r="B25" s="15" t="str">
        <x:v>Absolution</x:v>
      </x:c>
      <x:c r="C25" s="15" t="str">
        <x:v>#5</x:v>
      </x:c>
      <x:c r="D25" s="13" t="n">
        <x:v>2010</x:v>
      </x:c>
      <x:c r="E25" s="15" t="str">
        <x:v>Avatar Press</x:v>
      </x:c>
      <x:c r="F25" s="15" t="str">
        <x:v>Juan José Ryp</x:v>
      </x:c>
      <x:c r="G25" s="15" t="str">
        <x:v>Auxiliary Edition</x:v>
      </x:c>
      <x:c r="H25" s="15" t="str">
        <x:v>Direct homage</x:v>
      </x:c>
      <x:c r="I25" s="15" t="str">
        <x:v>John Dusk; Happy Kitty</x:v>
      </x:c>
      <x:c r="J25" s="15" t="str">
        <x:v>Not established by reviewed sources</x:v>
      </x:c>
      <x:c r="K25" s="15" t="str">
        <x:v>Not established by reviewed sources</x:v>
      </x:c>
      <x:c r="L25" s="15" t="str">
        <x:v>1,250 (publisher-solicited auxiliary edition)</x:v>
      </x:c>
      <x:c r="M25" s="15" t="str">
        <x:v>Variant cover</x:v>
      </x:c>
      <x:c r="N25" s="15" t="str">
        <x:v>US / English</x:v>
      </x:c>
      <x:c r="O25" s="11" t="n">
        <x:v>40275</x:v>
      </x:c>
      <x:c r="P25" s="15" t="str">
        <x:v>Auxiliary edition solicited for April 2010 with 1,250 copies and Juan José Ryp homage art. Correct edition release is 2010-04-07, not the regular issue December 2009 date.</x:v>
      </x:c>
      <x:c r="Q25" s="15" t="str">
        <x:v>Research reviewed 2026-10-19. Unestablished edition claims remain unresolved; incentive ratios are order ratios, not print runs. Native archive image; no upscale. Below preferred 900×1400.</x:v>
      </x:c>
      <x:c r="R25" s="15" t="str">
        <x:v>Verified</x:v>
      </x:c>
      <x:c r="S25" s="16" t="str">
        <x:v>https://leagueofcomicgeeks.com/comic/4877724/absolution-5?variant=6393733</x:v>
      </x:c>
      <x:c r="T25" s="16" t="str">
        <x:v>https://gocollect.com/blog/avatar-press-april-2010-solicitations</x:v>
      </x:c>
      <x:c r="U25" s="16" t="str">
        <x:v>https://s3.amazonaws.com/comicgeeks/comics/covers/large-6393733.jpg</x:v>
      </x:c>
      <x:c r="V25" s="15" t="str">
        <x:v>Not publicly confirmed</x:v>
      </x:c>
      <x:c r="W25" s="15" t="str">
        <x:v>Published</x:v>
      </x:c>
      <x:c r="X25" s="15" t="str">
        <x:v>Reviewed 2026-10-19</x:v>
      </x:c>
    </x:row>
    <x:row r="26" ht="36" hidden="0" customHeight="1">
      <x:c r="A26" s="15" t="str">
        <x:v>CL-DC38-0025</x:v>
      </x:c>
      <x:c r="B26" s="15" t="str">
        <x:v>Archie's Double Digest Magazine</x:v>
      </x:c>
      <x:c r="C26" s="15" t="str">
        <x:v>#244</x:v>
      </x:c>
      <x:c r="D26" s="13" t="n">
        <x:v>2013</x:v>
      </x:c>
      <x:c r="E26" s="15" t="str">
        <x:v>Archie Comics</x:v>
      </x:c>
      <x:c r="F26" s="15" t="str">
        <x:v>Fernando Ruiz</x:v>
      </x:c>
      <x:c r="G26" s="15" t="str">
        <x:v>Standard cover</x:v>
      </x:c>
      <x:c r="H26" s="15" t="str">
        <x:v>Direct homage</x:v>
      </x:c>
      <x:c r="I26" s="15" t="str">
        <x:v>Archie Andrews; Vegas</x:v>
      </x:c>
      <x:c r="J26" s="15" t="str">
        <x:v>Not established by reviewed sources</x:v>
      </x:c>
      <x:c r="K26" s="15" t="str">
        <x:v>Not established by reviewed sources</x:v>
      </x:c>
      <x:c r="L26" s="15" t="str">
        <x:v>Not publicly confirmed</x:v>
      </x:c>
      <x:c r="M26" s="15" t="str">
        <x:v>Standard cover</x:v>
      </x:c>
      <x:c r="N26" s="15" t="str">
        <x:v>US / English</x:v>
      </x:c>
      <x:c r="O26" s="11" t="n">
        <x:v>41549</x:v>
      </x:c>
      <x:c r="P26" s="15" t="str">
        <x:v>Archie presents Vegas as a sensational new find; the dog takes Robin’s original circle position.</x:v>
      </x:c>
      <x:c r="Q26" s="15" t="str">
        <x:v>Research reviewed 2026-10-19. Unestablished edition claims remain unresolved; incentive ratios are order ratios, not print runs. Native archive image; no upscale. Below preferred 900×1400.</x:v>
      </x:c>
      <x:c r="R26" s="15" t="str">
        <x:v>Verified</x:v>
      </x:c>
      <x:c r="S26" s="16" t="str">
        <x:v>https://leagueofcomicgeeks.com/comic/5739946/archies-double-digest-magazine-244</x:v>
      </x:c>
      <x:c r="T26" s="16" t="str">
        <x:v>https://comicpreviews.com/shops/bobs-comics/products/archie-double-digest-244</x:v>
      </x:c>
      <x:c r="U26" s="16" t="str">
        <x:v>https://s3.amazonaws.com/comicgeeks/comics/covers/large-5739946.jpg</x:v>
      </x:c>
      <x:c r="V26" s="15" t="str">
        <x:v>Not publicly confirmed</x:v>
      </x:c>
      <x:c r="W26" s="15" t="str">
        <x:v>Published</x:v>
      </x:c>
      <x:c r="X26" s="15" t="str">
        <x:v>Reviewed 2026-10-19</x:v>
      </x:c>
    </x:row>
    <x:row r="27" ht="36" hidden="0" customHeight="1">
      <x:c r="A27" s="15" t="str">
        <x:v>CL-DC38-0026</x:v>
      </x:c>
      <x:c r="B27" s="15" t="str">
        <x:v>Batman and Robin</x:v>
      </x:c>
      <x:c r="C27" s="15" t="str">
        <x:v>#38</x:v>
      </x:c>
      <x:c r="D27" s="13" t="n">
        <x:v>2015</x:v>
      </x:c>
      <x:c r="E27" s="15" t="str">
        <x:v>DC Comics</x:v>
      </x:c>
      <x:c r="F27" s="15" t="str">
        <x:v>Dave Bullock</x:v>
      </x:c>
      <x:c r="G27" s="15" t="str">
        <x:v>Dave Bullock Flash 75th Anniversary Variant</x:v>
      </x:c>
      <x:c r="H27" s="15" t="str">
        <x:v>Direct homage</x:v>
      </x:c>
      <x:c r="I27" s="15" t="str">
        <x:v>Batman (Bruce Wayne); Robin (Damian Wayne)</x:v>
      </x:c>
      <x:c r="J27" s="15" t="str">
        <x:v>Not established by reviewed sources</x:v>
      </x:c>
      <x:c r="K27" s="15" t="str">
        <x:v>Not established by reviewed sources</x:v>
      </x:c>
      <x:c r="L27" s="15" t="str">
        <x:v>Not publicly confirmed</x:v>
      </x:c>
      <x:c r="M27" s="15" t="str">
        <x:v>Variant cover</x:v>
      </x:c>
      <x:c r="N27" s="15" t="str">
        <x:v>US / English</x:v>
      </x:c>
      <x:c r="O27" s="11" t="n">
        <x:v>42025</x:v>
      </x:c>
      <x:c r="P27" s="15" t="str">
        <x:v>Exact supplied edition visually reviewed: circle-introduction layout relates to Detective Comics #38.</x:v>
      </x:c>
      <x:c r="Q27" s="15" t="str">
        <x:v>Research reviewed 2026-10-19. Unestablished edition claims remain unresolved; incentive ratios are order ratios, not print runs. Native archive image; no upscale. Below preferred 900×1400.</x:v>
      </x:c>
      <x:c r="R27" s="15" t="str">
        <x:v>Verified</x:v>
      </x:c>
      <x:c r="S27" s="16" t="str">
        <x:v>https://leagueofcomicgeeks.com/comic/1652103/batman-and-robin-38?variant=9646262</x:v>
      </x:c>
      <x:c r="T27" s="16" t="str">
        <x:v>https://www.dc.com/talent/dave-bullock</x:v>
      </x:c>
      <x:c r="U27" s="16" t="str">
        <x:v>https://s3.amazonaws.com/comicgeeks/comics/covers/large-9646262.jpg</x:v>
      </x:c>
      <x:c r="V27" s="15" t="str">
        <x:v>Not publicly confirmed</x:v>
      </x:c>
      <x:c r="W27" s="15" t="str">
        <x:v>Published</x:v>
      </x:c>
      <x:c r="X27" s="15" t="str">
        <x:v>Reviewed 2026-10-19</x:v>
      </x:c>
    </x:row>
    <x:row r="28" ht="48" hidden="0" customHeight="1">
      <x:c r="A28" s="15" t="str">
        <x:v>CL-DC38-0027</x:v>
      </x:c>
      <x:c r="B28" s="15" t="str">
        <x:v>Convergence</x:v>
      </x:c>
      <x:c r="C28" s="15" t="str">
        <x:v>#5</x:v>
      </x:c>
      <x:c r="D28" s="13" t="n">
        <x:v>2015</x:v>
      </x:c>
      <x:c r="E28" s="15" t="str">
        <x:v>DC Comics</x:v>
      </x:c>
      <x:c r="F28" s="15" t="str">
        <x:v>Jerome Opeña</x:v>
      </x:c>
      <x:c r="G28" s="15" t="str">
        <x:v>1:25 Jerome Opeña Variant</x:v>
      </x:c>
      <x:c r="H28" s="15" t="str">
        <x:v>Direct homage</x:v>
      </x:c>
      <x:c r="I28" s="15" t="str">
        <x:v>Batman; Robin</x:v>
      </x:c>
      <x:c r="J28" s="15" t="str">
        <x:v>Not established by reviewed sources</x:v>
      </x:c>
      <x:c r="K28" s="15" t="str">
        <x:v>Not established by reviewed sources</x:v>
      </x:c>
      <x:c r="L28" s="15" t="str">
        <x:v>Not publicly confirmed</x:v>
      </x:c>
      <x:c r="M28" s="15" t="str">
        <x:v>Variant cover</x:v>
      </x:c>
      <x:c r="N28" s="15" t="str">
        <x:v>US / English</x:v>
      </x:c>
      <x:c r="O28" s="11" t="n">
        <x:v>42130</x:v>
      </x:c>
      <x:c r="P28" s="15" t="str">
        <x:v>1:25 Opeña variant, colors Dean White. Classic-costume Batman and alternate Robin are visually clear, but civilian identities are not inferred from interior Earth-2 cast.</x:v>
      </x:c>
      <x:c r="Q28" s="15" t="str">
        <x:v>Research reviewed 2026-10-19. Unestablished edition claims remain unresolved; incentive ratios are order ratios, not print runs. Native archive scan; exact edition visually reviewed. Some depicted identities remain unresolved.</x:v>
      </x:c>
      <x:c r="R28" s="15" t="str">
        <x:v>Partial</x:v>
      </x:c>
      <x:c r="S28" s="16" t="str">
        <x:v>https://leagueofcomicgeeks.com/comic/7715803/convergence-5?variant=6636098</x:v>
      </x:c>
      <x:c r="T28" s="16" t="str">
        <x:v>https://www.dcuguide.com/Convergence_5</x:v>
      </x:c>
      <x:c r="U28" s="16" t="str">
        <x:v>https://s3.amazonaws.com/comicgeeks/comics/covers/large-6636098.jpg</x:v>
      </x:c>
      <x:c r="V28" s="15" t="str">
        <x:v>Not publicly confirmed</x:v>
      </x:c>
      <x:c r="W28" s="15" t="str">
        <x:v>Published</x:v>
      </x:c>
      <x:c r="X28" s="15" t="str">
        <x:v>Reviewed 2026-10-19</x:v>
      </x:c>
    </x:row>
    <x:row r="29" ht="36" hidden="0" customHeight="1">
      <x:c r="A29" s="15" t="str">
        <x:v>CL-DC38-0028</x:v>
      </x:c>
      <x:c r="B29" s="15" t="str">
        <x:v>Grayson</x:v>
      </x:c>
      <x:c r="C29" s="15" t="str">
        <x:v>#14</x:v>
      </x:c>
      <x:c r="D29" s="13" t="n">
        <x:v>2015</x:v>
      </x:c>
      <x:c r="E29" s="15" t="str">
        <x:v>DC Comics</x:v>
      </x:c>
      <x:c r="F29" s="15" t="str">
        <x:v>Mikel Janín; Spike Brandt / Warner Bros. Animation</x:v>
      </x:c>
      <x:c r="G29" s="15" t="str">
        <x:v>Looney Tunes Variant</x:v>
      </x:c>
      <x:c r="H29" s="15" t="str">
        <x:v>Direct homage</x:v>
      </x:c>
      <x:c r="I29" s="15" t="str">
        <x:v>Dick Grayson; Porky Pig</x:v>
      </x:c>
      <x:c r="J29" s="15" t="str">
        <x:v>Not established by reviewed sources</x:v>
      </x:c>
      <x:c r="K29" s="15" t="str">
        <x:v>Not established by reviewed sources</x:v>
      </x:c>
      <x:c r="L29" s="15" t="str">
        <x:v>Not publicly confirmed</x:v>
      </x:c>
      <x:c r="M29" s="15" t="str">
        <x:v>Variant cover</x:v>
      </x:c>
      <x:c r="N29" s="15" t="str">
        <x:v>US / English</x:v>
      </x:c>
      <x:c r="O29" s="11" t="n">
        <x:v>42333</x:v>
      </x:c>
      <x:c r="P29" s="15" t="str">
        <x:v>Shared composition by Mikel Janín and Warner Bros. Animation/Spike Brandt; Porky Pig jumps beside Dick Grayson. Do not credit Janín alone.</x:v>
      </x:c>
      <x:c r="Q29" s="15" t="str">
        <x:v>Research reviewed 2026-10-19. Unestablished edition claims remain unresolved; incentive ratios are order ratios, not print runs. Native archive image; no upscale. Below preferred 900×1400.</x:v>
      </x:c>
      <x:c r="R29" s="15" t="str">
        <x:v>Verified</x:v>
      </x:c>
      <x:c r="S29" s="16" t="str">
        <x:v>https://leagueofcomicgeeks.com/comic/3523104/grayson-14?variant=6628578</x:v>
      </x:c>
      <x:c r="T29" s="16" t="str">
        <x:v>https://www.midtowncomics.com/p/2274679-grayson-14-cover-c-variant-mikel-janin-warner-bros-animation-dc-x-looney-tunes-cover-signed-by-tom-king/</x:v>
      </x:c>
      <x:c r="U29" s="16" t="str">
        <x:v>https://s3.amazonaws.com/comicgeeks/comics/covers/large-6628578.jpg</x:v>
      </x:c>
      <x:c r="V29" s="15" t="str">
        <x:v>Not publicly confirmed</x:v>
      </x:c>
      <x:c r="W29" s="15" t="str">
        <x:v>Published</x:v>
      </x:c>
      <x:c r="X29" s="15" t="str">
        <x:v>Reviewed 2026-10-19</x:v>
      </x:c>
    </x:row>
    <x:row r="30" ht="36" hidden="0" customHeight="1">
      <x:c r="A30" s="15" t="str">
        <x:v>CL-DC38-0029</x:v>
      </x:c>
      <x:c r="B30" s="15" t="str">
        <x:v>Insufferable</x:v>
      </x:c>
      <x:c r="C30" s="15" t="str">
        <x:v>#2</x:v>
      </x:c>
      <x:c r="D30" s="13" t="n">
        <x:v>2015</x:v>
      </x:c>
      <x:c r="E30" s="15" t="str">
        <x:v>IDW Publishing</x:v>
      </x:c>
      <x:c r="F30" s="15" t="str">
        <x:v>Brent Schoonover</x:v>
      </x:c>
      <x:c r="G30" s="15" t="str">
        <x:v>Brent Schoonover Variant</x:v>
      </x:c>
      <x:c r="H30" s="15" t="str">
        <x:v>Direct homage</x:v>
      </x:c>
      <x:c r="I30" s="15" t="str">
        <x:v>Galahad; Nocturnus</x:v>
      </x:c>
      <x:c r="J30" s="15" t="str">
        <x:v>Not established by reviewed sources</x:v>
      </x:c>
      <x:c r="K30" s="15" t="str">
        <x:v>Not established by reviewed sources</x:v>
      </x:c>
      <x:c r="L30" s="15" t="str">
        <x:v>Not publicly confirmed</x:v>
      </x:c>
      <x:c r="M30" s="15" t="str">
        <x:v>Variant cover</x:v>
      </x:c>
      <x:c r="N30" s="15" t="str">
        <x:v>US / English</x:v>
      </x:c>
      <x:c r="O30" s="11" t="n">
        <x:v>42165</x:v>
      </x:c>
      <x:c r="P30" s="15" t="str">
        <x:v>Exact supplied edition visually reviewed: circle-introduction layout relates to Detective Comics #38.</x:v>
      </x:c>
      <x:c r="Q30" s="15" t="str">
        <x:v>Research reviewed 2026-10-19. Unestablished edition claims remain unresolved; incentive ratios are order ratios, not print runs. Native archive image; no upscale. Below preferred 900×1400.</x:v>
      </x:c>
      <x:c r="R30" s="15" t="str">
        <x:v>Verified</x:v>
      </x:c>
      <x:c r="S30" s="16" t="str">
        <x:v>https://leagueofcomicgeeks.com/comic/8149434/insufferable-2?variant=9116225</x:v>
      </x:c>
      <x:c r="T30" s="16" t="str">
        <x:v>https://leagueofcomicgeeks.com/profile/galko/lists/30379</x:v>
      </x:c>
      <x:c r="U30" s="16" t="str">
        <x:v>https://s3.amazonaws.com/comicgeeks/comics/covers/large-9116225.jpg</x:v>
      </x:c>
      <x:c r="V30" s="15" t="str">
        <x:v>Not publicly confirmed</x:v>
      </x:c>
      <x:c r="W30" s="15" t="str">
        <x:v>Published</x:v>
      </x:c>
      <x:c r="X30" s="15" t="str">
        <x:v>Reviewed 2026-10-19</x:v>
      </x:c>
    </x:row>
    <x:row r="31" ht="84" hidden="0" customHeight="1">
      <x:c r="A31" s="15" t="str">
        <x:v>CL-DC38-0030</x:v>
      </x:c>
      <x:c r="B31" s="15" t="str">
        <x:v>Bettie Page</x:v>
      </x:c>
      <x:c r="C31" s="15" t="str">
        <x:v>#4</x:v>
      </x:c>
      <x:c r="D31" s="13" t="n">
        <x:v>2020</x:v>
      </x:c>
      <x:c r="E31" s="15" t="str">
        <x:v>Dynamite</x:v>
      </x:c>
      <x:c r="F31" s="15" t="str">
        <x:v>Vincenzo Federici</x:v>
      </x:c>
      <x:c r="G31" s="15" t="str">
        <x:v>1:7 Vincenzo Federici Homage Variant / Vincenzo Federici Limited Homage Virgin Variant / 1:20 Vincenzo Federici Black &amp; White Homage Variant / 1:35 Vincenzo Federici Black &amp; White Bonus FOC Homage Virgin Variant</x:v>
      </x:c>
      <x:c r="H31" s="15" t="str">
        <x:v>Direct homage</x:v>
      </x:c>
      <x:c r="I31" s="15" t="str">
        <x:v>Bettie Page</x:v>
      </x:c>
      <x:c r="J31" s="15" t="str">
        <x:v>Not established by reviewed sources</x:v>
      </x:c>
      <x:c r="K31" s="15" t="str">
        <x:v>Not established by reviewed sources</x:v>
      </x:c>
      <x:c r="L31" s="15" t="str">
        <x:v>1:7</x:v>
      </x:c>
      <x:c r="M31" s="15" t="str">
        <x:v>B&amp;W, Virgin</x:v>
      </x:c>
      <x:c r="N31" s="15" t="str">
        <x:v>US / English</x:v>
      </x:c>
      <x:c r="O31" s="11" t="n">
        <x:v>44167</x:v>
      </x:c>
      <x:c r="P31" s="15" t="str">
        <x:v>One shared Federici drawing grouped across color, virgin and black-and-white incentive editions. These are production variants, not four new homage compositions. Second blonde figure identity remains unresolved.</x:v>
      </x:c>
      <x:c r="Q31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31" s="15" t="str">
        <x:v>Partial</x:v>
      </x:c>
      <x:c r="S31" s="16" t="str">
        <x:v>https://leagueofcomicgeeks.com/comic/9059544/bettie-page-4?variant=9416864</x:v>
      </x:c>
      <x:c r="T31" s="16" t="str">
        <x:v>https://www.comics.org/issue/2171604/</x:v>
      </x:c>
      <x:c r="U31" s="16" t="str">
        <x:v>https://s3.amazonaws.com/comicgeeks/comics/covers/large-9416864.jpg</x:v>
      </x:c>
      <x:c r="V31" s="15" t="str">
        <x:v>Not publicly confirmed</x:v>
      </x:c>
      <x:c r="W31" s="15" t="str">
        <x:v>Published</x:v>
      </x:c>
      <x:c r="X31" s="15" t="str">
        <x:v>Reviewed 2026-10-19</x:v>
      </x:c>
    </x:row>
    <x:row r="32" ht="48" hidden="0" customHeight="1">
      <x:c r="A32" s="15" t="str">
        <x:v>CL-DC38-0031</x:v>
      </x:c>
      <x:c r="B32" s="15" t="str">
        <x:v>Chu</x:v>
      </x:c>
      <x:c r="C32" s="15" t="str">
        <x:v>#1</x:v>
      </x:c>
      <x:c r="D32" s="13" t="n">
        <x:v>2020</x:v>
      </x:c>
      <x:c r="E32" s="15" t="str">
        <x:v>Image Comics</x:v>
      </x:c>
      <x:c r="F32" s="15" t="str">
        <x:v>Dan Boultwood</x:v>
      </x:c>
      <x:c r="G32" s="15" t="str">
        <x:v>Stadium Comics Dan Boultwood Variant</x:v>
      </x:c>
      <x:c r="H32" s="15" t="str">
        <x:v>Direct homage</x:v>
      </x:c>
      <x:c r="I32" s="15" t="str">
        <x:v>Tony Chu; Saffron Chu</x:v>
      </x:c>
      <x:c r="J32" s="15" t="str">
        <x:v>Stadium Comics</x:v>
      </x:c>
      <x:c r="K32" s="15" t="str">
        <x:v>Not established by reviewed sources</x:v>
      </x:c>
      <x:c r="L32" s="15" t="str">
        <x:v>500 (retailer-announced exclusive edition)</x:v>
      </x:c>
      <x:c r="M32" s="15" t="str">
        <x:v>Variant cover</x:v>
      </x:c>
      <x:c r="N32" s="15" t="str">
        <x:v>US / English</x:v>
      </x:c>
      <x:c r="O32" s="11" t="n">
        <x:v>44034</x:v>
      </x:c>
      <x:c r="P32" s="15" t="str">
        <x:v>Retailer explicitly identifies Detective #38 homage; Stadium Comics exclusive announced edition of 500. Tony Chu stands while Saffron bursts through.</x:v>
      </x:c>
      <x:c r="Q32" s="15" t="str">
        <x:v>Research reviewed 2026-10-19. Unestablished edition claims remain unresolved; incentive ratios are order ratios, not print runs. Native archive image; no upscale. Below preferred 900×1400.</x:v>
      </x:c>
      <x:c r="R32" s="15" t="str">
        <x:v>Verified</x:v>
      </x:c>
      <x:c r="S32" s="16" t="str">
        <x:v>https://leagueofcomicgeeks.com/comic/7684579/chu-1?variant=4416421</x:v>
      </x:c>
      <x:c r="T32" s="16" t="str">
        <x:v>https://www.stadiumcomics.com/collections/image-comics-exclusives/products/chu-1-homage-variant-cover-pre-order</x:v>
      </x:c>
      <x:c r="U32" s="16" t="str">
        <x:v>https://s3.amazonaws.com/comicgeeks/comics/covers/large-4416421.jpg</x:v>
      </x:c>
      <x:c r="V32" s="15" t="str">
        <x:v>Not publicly confirmed</x:v>
      </x:c>
      <x:c r="W32" s="15" t="str">
        <x:v>Published</x:v>
      </x:c>
      <x:c r="X32" s="15" t="str">
        <x:v>Reviewed 2026-10-19</x:v>
      </x:c>
    </x:row>
    <x:row r="33" ht="36" hidden="0" customHeight="1">
      <x:c r="A33" s="15" t="str">
        <x:v>CL-DC38-0032</x:v>
      </x:c>
      <x:c r="B33" s="15" t="str">
        <x:v>Gutt Ghost / Stabbity Bunny</x:v>
      </x:c>
      <x:c r="C33" s="15" t="str">
        <x:v>#1</x:v>
      </x:c>
      <x:c r="D33" s="13" t="n">
        <x:v>2020</x:v>
      </x:c>
      <x:c r="E33" s="15" t="str">
        <x:v>Scout Comics</x:v>
      </x:c>
      <x:c r="F33" s="15" t="str">
        <x:v>Enzo Garza</x:v>
      </x:c>
      <x:c r="G33" s="15" t="str">
        <x:v>Webstore Exclusive Cover</x:v>
      </x:c>
      <x:c r="H33" s="15" t="str">
        <x:v>Direct homage</x:v>
      </x:c>
      <x:c r="I33" s="15" t="str">
        <x:v>Gutt Ghost; Stabbity Bunny</x:v>
      </x:c>
      <x:c r="J33" s="15" t="str">
        <x:v>Not established by reviewed sources</x:v>
      </x:c>
      <x:c r="K33" s="15" t="str">
        <x:v>Not established by reviewed sources</x:v>
      </x:c>
      <x:c r="L33" s="15" t="str">
        <x:v>Not publicly confirmed</x:v>
      </x:c>
      <x:c r="M33" s="15" t="str">
        <x:v>Variant cover</x:v>
      </x:c>
      <x:c r="N33" s="15" t="str">
        <x:v>US / English</x:v>
      </x:c>
      <x:c r="O33" s="11" t="n">
        <x:v>44188</x:v>
      </x:c>
      <x:c r="P33" s="15" t="str">
        <x:v>Enzo Garza webstore-exclusive Detective #38 homage with Gutt Ghost and Stabbity Bunny.</x:v>
      </x:c>
      <x:c r="Q33" s="15" t="str">
        <x:v>Research reviewed 2026-10-19. Unestablished edition claims remain unresolved; incentive ratios are order ratios, not print runs. Native archive image; no upscale. Below preferred 900×1400.</x:v>
      </x:c>
      <x:c r="R33" s="15" t="str">
        <x:v>Verified</x:v>
      </x:c>
      <x:c r="S33" s="16" t="str">
        <x:v>https://leagueofcomicgeeks.com/comic/4601882/gutt-ghost-stabbity-bunny-1?variant=8680559</x:v>
      </x:c>
      <x:c r="T33" s="16" t="str">
        <x:v>https://www.scoutcomics.com/collections/all/enzo-garza</x:v>
      </x:c>
      <x:c r="U33" s="16" t="str">
        <x:v>https://s3.amazonaws.com/comicgeeks/comics/covers/large-8680559.jpg</x:v>
      </x:c>
      <x:c r="V33" s="15" t="str">
        <x:v>Not publicly confirmed</x:v>
      </x:c>
      <x:c r="W33" s="15" t="str">
        <x:v>Published</x:v>
      </x:c>
      <x:c r="X33" s="15" t="str">
        <x:v>Reviewed 2026-10-19</x:v>
      </x:c>
    </x:row>
    <x:row r="34" ht="36" hidden="0" customHeight="1">
      <x:c r="A34" s="15" t="str">
        <x:v>CL-DC38-0033</x:v>
      </x:c>
      <x:c r="B34" s="15" t="str">
        <x:v>Robin 80th Anniversary 100-Page Super Spectacular</x:v>
      </x:c>
      <x:c r="C34" s="15" t="str">
        <x:v>#1</x:v>
      </x:c>
      <x:c r="D34" s="13" t="n">
        <x:v>2020</x:v>
      </x:c>
      <x:c r="E34" s="15" t="str">
        <x:v>DC Comics</x:v>
      </x:c>
      <x:c r="F34" s="15" t="str">
        <x:v>Jim Lee (pencils); Scott Williams (inks)</x:v>
      </x:c>
      <x:c r="G34" s="15" t="str">
        <x:v>Jim Lee 1940s Variant</x:v>
      </x:c>
      <x:c r="H34" s="15" t="str">
        <x:v>Direct homage</x:v>
      </x:c>
      <x:c r="I34" s="15" t="str">
        <x:v>Batman (Bruce Wayne); Robin (Dick Grayson)</x:v>
      </x:c>
      <x:c r="J34" s="15" t="str">
        <x:v>Not established by reviewed sources</x:v>
      </x:c>
      <x:c r="K34" s="15" t="str">
        <x:v>Not established by reviewed sources</x:v>
      </x:c>
      <x:c r="L34" s="15" t="str">
        <x:v>Not publicly confirmed</x:v>
      </x:c>
      <x:c r="M34" s="15" t="str">
        <x:v>Variant cover</x:v>
      </x:c>
      <x:c r="N34" s="15" t="str">
        <x:v>US / English</x:v>
      </x:c>
      <x:c r="O34" s="11" t="n">
        <x:v>43908</x:v>
      </x:c>
      <x:c r="P34" s="15" t="str">
        <x:v>Jim Lee/Scott Williams 1940s variant; colors Alex Sinclair. Same artwork on later signed/graded copies does not create a fresh homage.</x:v>
      </x:c>
      <x:c r="Q34" s="15" t="str">
        <x:v>Research reviewed 2026-10-19. Unestablished edition claims remain unresolved; incentive ratios are order ratios, not print runs. Native archive image; no upscale. Below preferred 900×1400.</x:v>
      </x:c>
      <x:c r="R34" s="15" t="str">
        <x:v>Verified</x:v>
      </x:c>
      <x:c r="S34" s="16" t="str">
        <x:v>https://leagueofcomicgeeks.com/comic/8444118/robin-80th-anniversary-100-page-super-spectacular-1?variant=7150570</x:v>
      </x:c>
      <x:c r="T34" s="16" t="str">
        <x:v>https://my.comics.org/issue/2090739/?display=grid</x:v>
      </x:c>
      <x:c r="U34" s="16" t="str">
        <x:v>https://s3.amazonaws.com/comicgeeks/comics/covers/large-7150570.jpg</x:v>
      </x:c>
      <x:c r="V34" s="15" t="str">
        <x:v>Not publicly confirmed</x:v>
      </x:c>
      <x:c r="W34" s="15" t="str">
        <x:v>Published</x:v>
      </x:c>
      <x:c r="X34" s="15" t="str">
        <x:v>Reviewed 2026-10-19</x:v>
      </x:c>
    </x:row>
    <x:row r="35" ht="48" hidden="0" customHeight="1">
      <x:c r="A35" s="15" t="str">
        <x:v>CL-DC38-0034</x:v>
      </x:c>
      <x:c r="B35" s="15" t="str">
        <x:v>The Black Canary: Bird of Prey TP</x:v>
      </x:c>
      <x:c r="C35" s="15" t="str">
        <x:v>Unnumbered collected edition</x:v>
      </x:c>
      <x:c r="D35" s="13" t="n">
        <x:v>2021</x:v>
      </x:c>
      <x:c r="E35" s="15" t="str">
        <x:v>DC Comics</x:v>
      </x:c>
      <x:c r="F35" s="15" t="str">
        <x:v>Carmine Infantino (reused Flash Comics #92 art)</x:v>
      </x:c>
      <x:c r="G35" s="15" t="str">
        <x:v>Standard cover</x:v>
      </x:c>
      <x:c r="H35" s="15" t="str">
        <x:v>Reprint / reused historical cover art</x:v>
      </x:c>
      <x:c r="I35" s="15" t="str">
        <x:v>Black Canary (Dinah Drake); Flash (Jay Garrick); Hawkman (Carter Hall)</x:v>
      </x:c>
      <x:c r="J35" s="15" t="str">
        <x:v>Not established by reviewed sources</x:v>
      </x:c>
      <x:c r="K35" s="15" t="str">
        <x:v>Not established by reviewed sources</x:v>
      </x:c>
      <x:c r="L35" s="15" t="str">
        <x:v>Not publicly confirmed</x:v>
      </x:c>
      <x:c r="M35" s="15" t="str">
        <x:v>Standard cover</x:v>
      </x:c>
      <x:c r="N35" s="15" t="str">
        <x:v>US / English</x:v>
      </x:c>
      <x:c r="O35" s="11" t="n">
        <x:v>44264</x:v>
      </x:c>
      <x:c r="P35" s="15" t="str">
        <x:v>Collected edition reuses Carmine Infantino’s Flash Comics #92 cover. Reprint/reference only; no new homage artwork.</x:v>
      </x:c>
      <x:c r="Q35" s="15" t="str">
        <x:v>Research reviewed 2026-10-19. Unestablished edition claims remain unresolved; incentive ratios are order ratios, not print runs. Research reference / related edition; excluded from distinct cover-artwork gallery. Native archive image; no upscale. Below preferred 900×1400.</x:v>
      </x:c>
      <x:c r="R35" s="15" t="str">
        <x:v>Verified</x:v>
      </x:c>
      <x:c r="S35" s="16" t="str">
        <x:v>https://leagueofcomicgeeks.com/comic/1722451/the-black-canary-bird-of-prey-tp</x:v>
      </x:c>
      <x:c r="T35" s="16" t="str">
        <x:v>https://dcuguide.com/Flash_Comics_92</x:v>
      </x:c>
      <x:c r="U35" s="16" t="str">
        <x:v>https://s3.amazonaws.com/comicgeeks/comics/covers/large-1722451.jpg</x:v>
      </x:c>
      <x:c r="V35" s="15" t="str">
        <x:v>Not publicly confirmed</x:v>
      </x:c>
      <x:c r="W35" s="15" t="str">
        <x:v>Published</x:v>
      </x:c>
      <x:c r="X35" s="15" t="str">
        <x:v>Reviewed 2026-10-19</x:v>
      </x:c>
    </x:row>
    <x:row r="36" ht="36" hidden="0" customHeight="1">
      <x:c r="A36" s="15" t="str">
        <x:v>CL-DC38-0035</x:v>
      </x:c>
      <x:c r="B36" s="15" t="str">
        <x:v>Batman Incorporated</x:v>
      </x:c>
      <x:c r="C36" s="15" t="str">
        <x:v>#3</x:v>
      </x:c>
      <x:c r="D36" s="13" t="n">
        <x:v>2022</x:v>
      </x:c>
      <x:c r="E36" s="15" t="str">
        <x:v>DC Comics</x:v>
      </x:c>
      <x:c r="F36" s="15" t="str">
        <x:v>Haining</x:v>
      </x:c>
      <x:c r="G36" s="15" t="str">
        <x:v>Cover D Incentive 1:50 Haining Variant</x:v>
      </x:c>
      <x:c r="H36" s="15" t="str">
        <x:v>Direct homage</x:v>
      </x:c>
      <x:c r="I36" s="15" t="str">
        <x:v>Ghost-Maker; Clownhunter (Bao Pham)</x:v>
      </x:c>
      <x:c r="J36" s="15" t="str">
        <x:v>Not established by reviewed sources</x:v>
      </x:c>
      <x:c r="K36" s="15" t="str">
        <x:v>Not established by reviewed sources</x:v>
      </x:c>
      <x:c r="L36" s="15" t="str">
        <x:v>1:50</x:v>
      </x:c>
      <x:c r="M36" s="15" t="str">
        <x:v>Variant cover</x:v>
      </x:c>
      <x:c r="N36" s="15" t="str">
        <x:v>US / English</x:v>
      </x:c>
      <x:c r="O36" s="11" t="n">
        <x:v>44908</x:v>
      </x:c>
      <x:c r="P36" s="15" t="str">
        <x:v>DC Connect verifies Haining cover D 1:50 and 2022-12-13 release. Ghost-Maker stands while Clownhunter emerges.</x:v>
      </x:c>
      <x:c r="Q36" s="15" t="str">
        <x:v>Research reviewed 2026-10-19. Unestablished edition claims remain unresolved; incentive ratios are order ratios, not print runs. Native archive image; no upscale. Below preferred 900×1400.</x:v>
      </x:c>
      <x:c r="R36" s="15" t="str">
        <x:v>Verified</x:v>
      </x:c>
      <x:c r="S36" s="16" t="str">
        <x:v>https://leagueofcomicgeeks.com/comic/6212475/batman-incorporated-3?variant=1843397</x:v>
      </x:c>
      <x:c r="T36" s="16" t="str">
        <x:v>https://static.dc.com/sites/default/files/imce/2022/09-SEP/29_DCConnect.pdf</x:v>
      </x:c>
      <x:c r="U36" s="16" t="str">
        <x:v>https://s3.amazonaws.com/comicgeeks/comics/covers/large-1843397.jpg</x:v>
      </x:c>
      <x:c r="V36" s="15" t="str">
        <x:v>Not publicly confirmed</x:v>
      </x:c>
      <x:c r="W36" s="15" t="str">
        <x:v>Published</x:v>
      </x:c>
      <x:c r="X36" s="15" t="str">
        <x:v>Reviewed 2026-10-19</x:v>
      </x:c>
    </x:row>
    <x:row r="37" ht="36" hidden="0" customHeight="1">
      <x:c r="A37" s="15" t="str">
        <x:v>CL-DC38-0036</x:v>
      </x:c>
      <x:c r="B37" s="15" t="str">
        <x:v>Harley Quinn</x:v>
      </x:c>
      <x:c r="C37" s="15" t="str">
        <x:v>#19</x:v>
      </x:c>
      <x:c r="D37" s="13" t="n">
        <x:v>2022</x:v>
      </x:c>
      <x:c r="E37" s="15" t="str">
        <x:v>DC Comics</x:v>
      </x:c>
      <x:c r="F37" s="15" t="str">
        <x:v>Ryan Sook; Bob Kane; Jerry Robinson (reused Batman figure)</x:v>
      </x:c>
      <x:c r="G37" s="15" t="str">
        <x:v>Cover C Ryan Sook Homage Variant</x:v>
      </x:c>
      <x:c r="H37" s="15" t="str">
        <x:v>Direct homage</x:v>
      </x:c>
      <x:c r="I37" s="15" t="str">
        <x:v>Batman (Bruce Wayne); Harley Quinn</x:v>
      </x:c>
      <x:c r="J37" s="15" t="str">
        <x:v>Not established by reviewed sources</x:v>
      </x:c>
      <x:c r="K37" s="15" t="str">
        <x:v>Not established by reviewed sources</x:v>
      </x:c>
      <x:c r="L37" s="15" t="str">
        <x:v>Not publicly confirmed</x:v>
      </x:c>
      <x:c r="M37" s="15" t="str">
        <x:v>Variant cover</x:v>
      </x:c>
      <x:c r="N37" s="15" t="str">
        <x:v>US / English</x:v>
      </x:c>
      <x:c r="O37" s="11" t="n">
        <x:v>44782</x:v>
      </x:c>
      <x:c r="P37" s="15" t="str">
        <x:v>Ryan Sook replaces original Robin with Harley Quinn while retaining historical Batman artwork; composite derivative must also acknowledge Bob Kane/Jerry Robinson.</x:v>
      </x:c>
      <x:c r="Q37" s="15" t="str">
        <x:v>Research reviewed 2026-10-19. Unestablished edition claims remain unresolved; incentive ratios are order ratios, not print runs. Native archive image; no upscale. Below preferred 900×1400.</x:v>
      </x:c>
      <x:c r="R37" s="15" t="str">
        <x:v>Verified</x:v>
      </x:c>
      <x:c r="S37" s="16" t="str">
        <x:v>https://leagueofcomicgeeks.com/comic/7055800/harley-quinn-19?variant=1351485</x:v>
      </x:c>
      <x:c r="T37" s="16" t="str">
        <x:v>https://my.comics.org/issue/2462412/</x:v>
      </x:c>
      <x:c r="U37" s="16" t="str">
        <x:v>https://s3.amazonaws.com/comicgeeks/comics/covers/large-1351485.jpg</x:v>
      </x:c>
      <x:c r="V37" s="15" t="str">
        <x:v>Not publicly confirmed</x:v>
      </x:c>
      <x:c r="W37" s="15" t="str">
        <x:v>Published</x:v>
      </x:c>
      <x:c r="X37" s="15" t="str">
        <x:v>Reviewed 2026-10-19</x:v>
      </x:c>
    </x:row>
    <x:row r="38" ht="48" hidden="0" customHeight="1">
      <x:c r="A38" s="15" t="str">
        <x:v>CL-DC38-0037</x:v>
      </x:c>
      <x:c r="B38" s="15" t="str">
        <x:v>Quick Stops</x:v>
      </x:c>
      <x:c r="C38" s="15" t="str">
        <x:v>#1</x:v>
      </x:c>
      <x:c r="D38" s="13" t="n">
        <x:v>2022</x:v>
      </x:c>
      <x:c r="E38" s="15" t="str">
        <x:v>Dark Horse Comics</x:v>
      </x:c>
      <x:c r="F38" s="15" t="str">
        <x:v>Andrew Thomas</x:v>
      </x:c>
      <x:c r="G38" s="15" t="str">
        <x:v>Jay &amp; Silent Bob's Secret Stash Andrew Thomas Variant</x:v>
      </x:c>
      <x:c r="H38" s="15" t="str">
        <x:v>Direct homage</x:v>
      </x:c>
      <x:c r="I38" s="15" t="str">
        <x:v>Bluntman; Chronic</x:v>
      </x:c>
      <x:c r="J38" s="15" t="str">
        <x:v>Not established by reviewed sources</x:v>
      </x:c>
      <x:c r="K38" s="15" t="str">
        <x:v>Not established by reviewed sources</x:v>
      </x:c>
      <x:c r="L38" s="15" t="str">
        <x:v>Not publicly confirmed</x:v>
      </x:c>
      <x:c r="M38" s="15" t="str">
        <x:v>Variant cover</x:v>
      </x:c>
      <x:c r="N38" s="15" t="str">
        <x:v>US / English</x:v>
      </x:c>
      <x:c r="O38" s="11" t="n">
        <x:v>44867</x:v>
      </x:c>
      <x:c r="P38" s="15" t="str">
        <x:v>Bluntman and Chronic burst from circle beside a Quick Stop employee. Employee identity unresolved; do not auto-tag Kevin Smith from writer credit.</x:v>
      </x:c>
      <x:c r="Q38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38" s="15" t="str">
        <x:v>Partial</x:v>
      </x:c>
      <x:c r="S38" s="16" t="str">
        <x:v>https://leagueofcomicgeeks.com/comic/3089884/quick-stops-1?variant=3133664</x:v>
      </x:c>
      <x:c r="T38" s="16" t="str">
        <x:v>https://leagueofcomicgeeks.com/profile/galko/lists/30379</x:v>
      </x:c>
      <x:c r="U38" s="16" t="str">
        <x:v>https://s3.amazonaws.com/comicgeeks/comics/covers/large-3133664.jpg</x:v>
      </x:c>
      <x:c r="V38" s="15" t="str">
        <x:v>Not publicly confirmed</x:v>
      </x:c>
      <x:c r="W38" s="15" t="str">
        <x:v>Published</x:v>
      </x:c>
      <x:c r="X38" s="15" t="str">
        <x:v>Reviewed 2026-10-19</x:v>
      </x:c>
    </x:row>
    <x:row r="39" ht="36" hidden="0" customHeight="1">
      <x:c r="A39" s="15" t="str">
        <x:v>CL-DC38-0038</x:v>
      </x:c>
      <x:c r="B39" s="15" t="str">
        <x:v>Tim Drake: Robin</x:v>
      </x:c>
      <x:c r="C39" s="15" t="str">
        <x:v>#2</x:v>
      </x:c>
      <x:c r="D39" s="13" t="n">
        <x:v>2022</x:v>
      </x:c>
      <x:c r="E39" s="15" t="str">
        <x:v>DC Comics</x:v>
      </x:c>
      <x:c r="F39" s="15" t="str">
        <x:v>Dan Mora</x:v>
      </x:c>
      <x:c r="G39" s="15" t="str">
        <x:v>Cover B Dan Mora Variant</x:v>
      </x:c>
      <x:c r="H39" s="15" t="str">
        <x:v>Direct homage</x:v>
      </x:c>
      <x:c r="I39" s="15" t="str">
        <x:v>Robin (Tim Drake); Nightwing (Dick Grayson)</x:v>
      </x:c>
      <x:c r="J39" s="15" t="str">
        <x:v>Not established by reviewed sources</x:v>
      </x:c>
      <x:c r="K39" s="15" t="str">
        <x:v>Not established by reviewed sources</x:v>
      </x:c>
      <x:c r="L39" s="15" t="str">
        <x:v>Not publicly confirmed</x:v>
      </x:c>
      <x:c r="M39" s="15" t="str">
        <x:v>Variant cover</x:v>
      </x:c>
      <x:c r="N39" s="15" t="str">
        <x:v>US / English</x:v>
      </x:c>
      <x:c r="O39" s="11" t="n">
        <x:v>44859</x:v>
      </x:c>
      <x:c r="P39" s="15" t="str">
        <x:v>Exact supplied edition visually reviewed: circle-introduction layout relates to Detective Comics #38.</x:v>
      </x:c>
      <x:c r="Q39" s="15" t="str">
        <x:v>Research reviewed 2026-10-19. Unestablished edition claims remain unresolved; incentive ratios are order ratios, not print runs. Native archive image; no upscale. Below preferred 900×1400.</x:v>
      </x:c>
      <x:c r="R39" s="15" t="str">
        <x:v>Verified</x:v>
      </x:c>
      <x:c r="S39" s="16" t="str">
        <x:v>https://leagueofcomicgeeks.com/comic/6207178/tim-drake-robin-2?variant=5687406</x:v>
      </x:c>
      <x:c r="T39" s="16" t="str">
        <x:v>https://leagueofcomicgeeks.com/profile/galko/lists/30379</x:v>
      </x:c>
      <x:c r="U39" s="16" t="str">
        <x:v>https://s3.amazonaws.com/comicgeeks/comics/covers/large-5687406.jpg</x:v>
      </x:c>
      <x:c r="V39" s="15" t="str">
        <x:v>Not publicly confirmed</x:v>
      </x:c>
      <x:c r="W39" s="15" t="str">
        <x:v>Published</x:v>
      </x:c>
      <x:c r="X39" s="15" t="str">
        <x:v>Reviewed 2026-10-19</x:v>
      </x:c>
    </x:row>
    <x:row r="40" ht="36" hidden="0" customHeight="1">
      <x:c r="A40" s="15" t="str">
        <x:v>CL-DC38-0039</x:v>
      </x:c>
      <x:c r="B40" s="15" t="str">
        <x:v>Archer &amp; Armstrong: Assassin Nation</x:v>
      </x:c>
      <x:c r="C40" s="15" t="str">
        <x:v>#2</x:v>
      </x:c>
      <x:c r="D40" s="13" t="n">
        <x:v>2024</x:v>
      </x:c>
      <x:c r="E40" s="15" t="str">
        <x:v>Alien Books</x:v>
      </x:c>
      <x:c r="F40" s="15" t="str">
        <x:v>Andres Ponce</x:v>
      </x:c>
      <x:c r="G40" s="15" t="str">
        <x:v>Cover B Andres Ponce Variant</x:v>
      </x:c>
      <x:c r="H40" s="15" t="str">
        <x:v>Direct homage</x:v>
      </x:c>
      <x:c r="I40" s="15" t="str">
        <x:v>Archer (Obadiah Archer); Armstrong (Aram Anni-Padda)</x:v>
      </x:c>
      <x:c r="J40" s="15" t="str">
        <x:v>Not established by reviewed sources</x:v>
      </x:c>
      <x:c r="K40" s="15" t="str">
        <x:v>Not established by reviewed sources</x:v>
      </x:c>
      <x:c r="L40" s="15" t="str">
        <x:v>Not publicly confirmed</x:v>
      </x:c>
      <x:c r="M40" s="15" t="str">
        <x:v>Variant cover</x:v>
      </x:c>
      <x:c r="N40" s="15" t="str">
        <x:v>US / English</x:v>
      </x:c>
      <x:c r="O40" s="11" t="n">
        <x:v>45539</x:v>
      </x:c>
      <x:c r="P40" s="15" t="str">
        <x:v>Exact supplied edition visually reviewed: circle-introduction layout relates to Detective Comics #38.</x:v>
      </x:c>
      <x:c r="Q40" s="15" t="str">
        <x:v>Research reviewed 2026-10-19. Unestablished edition claims remain unresolved; incentive ratios are order ratios, not print runs. Native archive image; no upscale. Below preferred 900×1400.</x:v>
      </x:c>
      <x:c r="R40" s="15" t="str">
        <x:v>Verified</x:v>
      </x:c>
      <x:c r="S40" s="16" t="str">
        <x:v>https://leagueofcomicgeeks.com/comic/1629303/archer-armstrong-assassin-nation-2?variant=1163340</x:v>
      </x:c>
      <x:c r="T40" s="16" t="str">
        <x:v>https://leagueofcomicgeeks.com/profile/galko/lists/30379</x:v>
      </x:c>
      <x:c r="U40" s="16" t="str">
        <x:v>https://s3.amazonaws.com/comicgeeks/comics/covers/large-1163340.jpg</x:v>
      </x:c>
      <x:c r="V40" s="15" t="str">
        <x:v>Not publicly confirmed</x:v>
      </x:c>
      <x:c r="W40" s="15" t="str">
        <x:v>Published</x:v>
      </x:c>
      <x:c r="X40" s="15" t="str">
        <x:v>Reviewed 2026-10-19</x:v>
      </x:c>
    </x:row>
    <x:row r="41" ht="48" hidden="0" customHeight="1">
      <x:c r="A41" s="15" t="str">
        <x:v>CL-DC38-0040</x:v>
      </x:c>
      <x:c r="B41" s="15" t="str">
        <x:v>Nightwing: Uncovered</x:v>
      </x:c>
      <x:c r="C41" s="15" t="str">
        <x:v>#1</x:v>
      </x:c>
      <x:c r="D41" s="13" t="n">
        <x:v>2024</x:v>
      </x:c>
      <x:c r="E41" s="15" t="str">
        <x:v>DC Comics</x:v>
      </x:c>
      <x:c r="F41" s="15" t="str">
        <x:v>Giuseppe Camuncoli</x:v>
      </x:c>
      <x:c r="G41" s="15" t="str">
        <x:v>Cover C Giuseppe Camuncoli Variant</x:v>
      </x:c>
      <x:c r="H41" s="15" t="str">
        <x:v>Direct homage</x:v>
      </x:c>
      <x:c r="I41" s="15" t="str">
        <x:v>Nightwing (Dick Grayson); Robin (Dick Grayson)</x:v>
      </x:c>
      <x:c r="J41" s="15" t="str">
        <x:v>Not established by reviewed sources</x:v>
      </x:c>
      <x:c r="K41" s="15" t="str">
        <x:v>Not established by reviewed sources</x:v>
      </x:c>
      <x:c r="L41" s="15" t="str">
        <x:v>Not publicly confirmed</x:v>
      </x:c>
      <x:c r="M41" s="15" t="str">
        <x:v>Variant cover</x:v>
      </x:c>
      <x:c r="N41" s="15" t="str">
        <x:v>US / English</x:v>
      </x:c>
      <x:c r="O41" s="11" t="n">
        <x:v>45546</x:v>
      </x:c>
      <x:c r="P41" s="15" t="str">
        <x:v>Nightwing leaps through circle beside his younger Robin self; background collage reproduces additional historical covers. All tiny background identities are not exhaustively verified.</x:v>
      </x:c>
      <x:c r="Q41" s="15" t="str">
        <x:v>Research reviewed 2026-10-19. Unestablished edition claims remain unresolved; incentive ratios are order ratios, not print runs. Native archive image; no upscale. Below preferred 900×1400. Some depicted identities remain unresolved.</x:v>
      </x:c>
      <x:c r="R41" s="15" t="str">
        <x:v>Partial</x:v>
      </x:c>
      <x:c r="S41" s="16" t="str">
        <x:v>https://leagueofcomicgeeks.com/comic/5541258/nightwing-uncovered-1?variant=9131237</x:v>
      </x:c>
      <x:c r="T41" s="16" t="str">
        <x:v>https://static.dc.com/2024-07/DC-Connect_50.pdf</x:v>
      </x:c>
      <x:c r="U41" s="16" t="str">
        <x:v>https://s3.amazonaws.com/comicgeeks/comics/covers/large-9131237.jpg</x:v>
      </x:c>
      <x:c r="V41" s="15" t="str">
        <x:v>Not publicly confirmed</x:v>
      </x:c>
      <x:c r="W41" s="15" t="str">
        <x:v>Published</x:v>
      </x:c>
      <x:c r="X41" s="15" t="str">
        <x:v>Reviewed 2026-10-19</x:v>
      </x:c>
    </x:row>
    <x:row r="42" ht="36" hidden="0" customHeight="1">
      <x:c r="A42" s="15" t="str">
        <x:v>CL-DC38-0041</x:v>
      </x:c>
      <x:c r="B42" s="15" t="str">
        <x:v>Trinity Special: World's Finest</x:v>
      </x:c>
      <x:c r="C42" s="15" t="str">
        <x:v>#1</x:v>
      </x:c>
      <x:c r="D42" s="13" t="n">
        <x:v>2024</x:v>
      </x:c>
      <x:c r="E42" s="15" t="str">
        <x:v>DC Comics</x:v>
      </x:c>
      <x:c r="F42" s="15" t="str">
        <x:v>Belén Ortega</x:v>
      </x:c>
      <x:c r="G42" s="15" t="str">
        <x:v>Cover B Belén Ortega Variant</x:v>
      </x:c>
      <x:c r="H42" s="15" t="str">
        <x:v>Direct homage</x:v>
      </x:c>
      <x:c r="I42" s="15" t="str">
        <x:v>Trinity (Elizabeth Marston Prince); Robin (Damian Wayne); Superboy (Jon Kent)</x:v>
      </x:c>
      <x:c r="J42" s="15" t="str">
        <x:v>Not established by reviewed sources</x:v>
      </x:c>
      <x:c r="K42" s="15" t="str">
        <x:v>Not established by reviewed sources</x:v>
      </x:c>
      <x:c r="L42" s="15" t="str">
        <x:v>Not publicly confirmed</x:v>
      </x:c>
      <x:c r="M42" s="15" t="str">
        <x:v>Variant cover</x:v>
      </x:c>
      <x:c r="N42" s="15" t="str">
        <x:v>US / English</x:v>
      </x:c>
      <x:c r="O42" s="11" t="n">
        <x:v>45539</x:v>
      </x:c>
      <x:c r="P42" s="15" t="str">
        <x:v>Trinity presents Robin and Superboy as corgis; transformed Damian Wayne and Jon Kent are characters, not generic pets. Not a connecting-cover set.</x:v>
      </x:c>
      <x:c r="Q42" s="15" t="str">
        <x:v>Research reviewed 2026-10-19. Unestablished edition claims remain unresolved; incentive ratios are order ratios, not print runs. Native archive image; no upscale. Below preferred 900×1400.</x:v>
      </x:c>
      <x:c r="R42" s="15" t="str">
        <x:v>Verified</x:v>
      </x:c>
      <x:c r="S42" s="16" t="str">
        <x:v>https://leagueofcomicgeeks.com/comic/8326814/trinity-special-worlds-finest-1?variant=3469878</x:v>
      </x:c>
      <x:c r="T42" s="16" t="str">
        <x:v>https://static.dc.com/2024-07/DC-Connect_50.pdf</x:v>
      </x:c>
      <x:c r="U42" s="16" t="str">
        <x:v>https://s3.amazonaws.com/comicgeeks/comics/covers/large-3469878.jpg</x:v>
      </x:c>
      <x:c r="V42" s="15" t="str">
        <x:v>Not publicly confirmed</x:v>
      </x:c>
      <x:c r="W42" s="15" t="str">
        <x:v>Published</x:v>
      </x:c>
      <x:c r="X42" s="15" t="str">
        <x:v>Reviewed 2026-10-19</x:v>
      </x:c>
    </x:row>
    <x:row r="43" ht="36" hidden="0" customHeight="1">
      <x:c r="A43" s="15" t="str">
        <x:v>CL-DC38-0042</x:v>
      </x:c>
      <x:c r="B43" s="15" t="str">
        <x:v>Rogue Sun</x:v>
      </x:c>
      <x:c r="C43" s="15" t="str">
        <x:v>#25</x:v>
      </x:c>
      <x:c r="D43" s="13" t="n">
        <x:v>2025</x:v>
      </x:c>
      <x:c r="E43" s="15" t="str">
        <x:v>Image Comics</x:v>
      </x:c>
      <x:c r="F43" s="15" t="str">
        <x:v>Marcelo Costa</x:v>
      </x:c>
      <x:c r="G43" s="15" t="str">
        <x:v>Cover B 1:25 Marcelo Costa Variant</x:v>
      </x:c>
      <x:c r="H43" s="15" t="str">
        <x:v>Direct homage</x:v>
      </x:c>
      <x:c r="I43" s="15" t="str">
        <x:v>Rogue Sun (Dylan Siegel); Aurie Siegel</x:v>
      </x:c>
      <x:c r="J43" s="15" t="str">
        <x:v>Not established by reviewed sources</x:v>
      </x:c>
      <x:c r="K43" s="15" t="str">
        <x:v>Not established by reviewed sources</x:v>
      </x:c>
      <x:c r="L43" s="15" t="str">
        <x:v>1:25</x:v>
      </x:c>
      <x:c r="M43" s="15" t="str">
        <x:v>Variant cover</x:v>
      </x:c>
      <x:c r="N43" s="15" t="str">
        <x:v>US / English</x:v>
      </x:c>
      <x:c r="O43" s="11" t="n">
        <x:v>45728</x:v>
      </x:c>
      <x:c r="P43" s="15" t="str">
        <x:v>Official Image solicitation confirms Aurie debut and Costa 1:25 variant. Rogue Sun stands while Aurie jumps through circle.</x:v>
      </x:c>
      <x:c r="Q43" s="15" t="str">
        <x:v>Research reviewed 2026-10-19. Unestablished edition claims remain unresolved; incentive ratios are order ratios, not print runs. Native archive image; no upscale. Below preferred 900×1400.</x:v>
      </x:c>
      <x:c r="R43" s="15" t="str">
        <x:v>Verified</x:v>
      </x:c>
      <x:c r="S43" s="16" t="str">
        <x:v>https://leagueofcomicgeeks.com/comic/6697435/rogue-sun-25?variant=2690291</x:v>
      </x:c>
      <x:c r="T43" s="16" t="str">
        <x:v>https://imagecomics.com/comics/releases/rogue-sun-25</x:v>
      </x:c>
      <x:c r="U43" s="16" t="str">
        <x:v>https://s3.amazonaws.com/comicgeeks/comics/covers/large-2690291.jpg</x:v>
      </x:c>
      <x:c r="V43" s="15" t="str">
        <x:v>Not publicly confirmed</x:v>
      </x:c>
      <x:c r="W43" s="15" t="str">
        <x:v>Published</x:v>
      </x:c>
      <x:c r="X43" s="15" t="str">
        <x:v>Reviewed 2026-10-19</x:v>
      </x:c>
    </x:row>
    <x:row r="44" ht="39.599998474121094" hidden="0" customHeight="1">
      <x:c r="A44" s="17" t="str">
        <x:v>CL-DC38-0043</x:v>
      </x:c>
      <x:c r="B44" s="17" t="str">
        <x:v>The Sensational She-Hulk</x:v>
      </x:c>
      <x:c r="C44" s="17" t="str">
        <x:v>#3</x:v>
      </x:c>
      <x:c r="D44" s="18" t="n">
        <x:v>1989</x:v>
      </x:c>
      <x:c r="E44" s="17" t="str">
        <x:v>Marvel Comics</x:v>
      </x:c>
      <x:c r="F44" s="17" t="str">
        <x:v>John Byrne</x:v>
      </x:c>
      <x:c r="G44" s="17" t="str">
        <x:v>Standard cover</x:v>
      </x:c>
      <x:c r="H44" s="17" t="str">
        <x:v>Visual homage / circle introduction</x:v>
      </x:c>
      <x:c r="I44" s="17" t="str">
        <x:v>She-Hulk (Jennifer Walters); Spider-Man (Peter Parker)</x:v>
      </x:c>
      <x:c r="J44" s="17" t="str">
        <x:v>No exclusive identified</x:v>
      </x:c>
      <x:c r="K44" s="17" t="str">
        <x:v>No convention edition identified</x:v>
      </x:c>
      <x:c r="L44" s="17" t="str">
        <x:v>Not publicly confirmed</x:v>
      </x:c>
      <x:c r="M44" s="17" t="str">
        <x:v>Standard cover</x:v>
      </x:c>
      <x:c r="N44" s="17" t="str">
        <x:v>US / English</x:v>
      </x:c>
      <x:c r="O44" s="19" t="str">
        <x:v>1989-07 (cover date; on-sale day unconfirmed)</x:v>
      </x:c>
      <x:c r="P44" s="17" t="str">
        <x:v>She-Hulk introduces Spider-Man in a circular stage spotlight, translating the Robin introduction into an obligatory-guest-star joke.</x:v>
      </x:c>
      <x:c r="Q44" s="17" t="str">
        <x:v>Missing from supplied workbook; edition and visible figures independently reviewed. Exact on-sale day remains unconfirmed. Native scan; no upscale.</x:v>
      </x:c>
      <x:c r="R44" s="17" t="str">
        <x:v>Verified</x:v>
      </x:c>
      <x:c r="S44" s="17" t="str">
        <x:v>https://www.comics.org/issue/46487/?display=grid</x:v>
      </x:c>
      <x:c r="T44" s="17" t="str">
        <x:v>https://www.captcancomics.ca/products/jan13-26-0613</x:v>
      </x:c>
      <x:c r="U44" s="17" t="str">
        <x:v>https://www.captcancomics.ca/cdn/shop/files/img004_e5a507e1-0839-42b5-8237-9b1b0f6219a2_1200x1736.jpg?v=1768342224</x:v>
      </x:c>
      <x:c r="V44" s="17" t="str">
        <x:v>Not publicly confirmed</x:v>
      </x:c>
      <x:c r="W44" s="17" t="str">
        <x:v>Published</x:v>
      </x:c>
      <x:c r="X44" s="17" t="str">
        <x:v>Reviewed 2026-10-19</x:v>
      </x:c>
    </x:row>
    <x:row r="45" ht="92.4000015258789" hidden="0" customHeight="1">
      <x:c r="A45" s="17" t="str">
        <x:v>CL-DC38-0044</x:v>
      </x:c>
      <x:c r="B45" s="17" t="str">
        <x:v>Prime</x:v>
      </x:c>
      <x:c r="C45" s="17" t="str">
        <x:v>#16</x:v>
      </x:c>
      <x:c r="D45" s="18" t="n">
        <x:v>1994</x:v>
      </x:c>
      <x:c r="E45" s="17" t="str">
        <x:v>Malibu Comics</x:v>
      </x:c>
      <x:c r="F45" s="17" t="str">
        <x:v>George Pérez (pencils); Jerry Ordway (inks)</x:v>
      </x:c>
      <x:c r="G45" s="17" t="str">
        <x:v>Standard cover</x:v>
      </x:c>
      <x:c r="H45" s="17" t="str">
        <x:v>Visual homage / circle introduction</x:v>
      </x:c>
      <x:c r="I45" s="17" t="str">
        <x:v>Rogue Prime (Kevin Green); TurboCharge (Michael Hardaway)</x:v>
      </x:c>
      <x:c r="J45" s="17" t="str">
        <x:v>No exclusive identified</x:v>
      </x:c>
      <x:c r="K45" s="17" t="str">
        <x:v>No convention edition identified</x:v>
      </x:c>
      <x:c r="L45" s="17" t="str">
        <x:v>Not publicly confirmed</x:v>
      </x:c>
      <x:c r="M45" s="17" t="str">
        <x:v>Standard cover</x:v>
      </x:c>
      <x:c r="N45" s="17" t="str">
        <x:v>US / English</x:v>
      </x:c>
      <x:c r="O45" s="19" t="str">
        <x:v>1994-11 (cover date; on-sale day unconfirmed)</x:v>
      </x:c>
      <x:c r="P45" s="17" t="str">
        <x:v>Prime introduces TurboCharge emerging from a circular portal; fresh Pérez/Ordway cover, colors Renee Pulve. Name and mask are TurboCharge, not a Robin appearance.</x:v>
      </x:c>
      <x:c r="Q45" s="17" t="str">
        <x:v>Missing from supplied workbook; edition and visible figures independently reviewed. Exact on-sale day remains unconfirmed. Native scan; no upscale. Below preferred 900×1400.</x:v>
      </x:c>
      <x:c r="R45" s="17" t="str">
        <x:v>Verified</x:v>
      </x:c>
      <x:c r="S45" s="17" t="str">
        <x:v>https://www.comics.org/issue/227459/</x:v>
      </x:c>
      <x:c r="T45" s="17" t="str">
        <x:v>https://www.comicbookandmoviereviews.com/2024/09/comic-book-covers-that-reflect-classic.html</x:v>
      </x:c>
      <x:c r="U45" s="17" t="str">
        <x:v>https://blogger.googleusercontent.com/img/b/R29vZ2xl/AVvXsEil8IbrrtLAG-fGcSij_1DwWMjzphrZE81HiS1olsioStkftA2em1tLSBG6YpZDT9heVDifLFMUsOpvZD6Yz3nWYoLgFzLyGLn6CuzFTBHM3ourXeQuBZ8Bh1kToR2nKmGMwYpwQf-RuZuJrrqt_OScPXmvlFYqSh2BDeOKAdPYWxIL0zFWSQSvOLX8sko/s16000/Prime-16.png</x:v>
      </x:c>
      <x:c r="V45" s="17" t="str">
        <x:v>Not publicly confirmed</x:v>
      </x:c>
      <x:c r="W45" s="17" t="str">
        <x:v>Published</x:v>
      </x:c>
      <x:c r="X45" s="17" t="str">
        <x:v>Reviewed 2026-10-19</x:v>
      </x:c>
    </x:row>
  </x:sheetData>
  <x:conditionalFormatting sqref="R2:R43">
    <x:cfRule type="cellIs" dxfId="5" priority="2" aboveAverage="0" percent="0" bottom="0" operator="equal" rank="0" equalAverage="0">
      <x:formula>"Verified"</x:formula>
    </x:cfRule>
    <x:cfRule type="cellIs" dxfId="6" priority="3" aboveAverage="0" percent="0" bottom="0" operator="equal" rank="0" equalAverage="0">
      <x:formula>"Partial"</x:formula>
    </x:cfRule>
    <x:cfRule type="cellIs" dxfId="7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43">
      <x:formula1>"Verified,Partial,Needs Review"</x:formula1>
      <x:formula2>0</x:formula2>
    </x:dataValidation>
  </x:dataValidations>
  <x:hyperlinks>
    <x:hyperlink xmlns:r="http://schemas.openxmlformats.org/officeDocument/2006/relationships" ref="S2" r:id="R668f0f1ec91746f4"/>
    <x:hyperlink xmlns:r="http://schemas.openxmlformats.org/officeDocument/2006/relationships" ref="T2" r:id="R7275c60c37944f5e"/>
    <x:hyperlink xmlns:r="http://schemas.openxmlformats.org/officeDocument/2006/relationships" ref="U2" r:id="R8445f5102f994b5c"/>
    <x:hyperlink xmlns:r="http://schemas.openxmlformats.org/officeDocument/2006/relationships" ref="S3" r:id="R865e58049fb94547"/>
    <x:hyperlink xmlns:r="http://schemas.openxmlformats.org/officeDocument/2006/relationships" ref="T3" r:id="R58acaf4b053d4cd7"/>
    <x:hyperlink xmlns:r="http://schemas.openxmlformats.org/officeDocument/2006/relationships" ref="U3" r:id="Rae3762d6bbab4094"/>
    <x:hyperlink xmlns:r="http://schemas.openxmlformats.org/officeDocument/2006/relationships" ref="S4" r:id="Rf52b06f3a3734e7d"/>
    <x:hyperlink xmlns:r="http://schemas.openxmlformats.org/officeDocument/2006/relationships" ref="T4" r:id="R3b27032d4bcb4f3f"/>
    <x:hyperlink xmlns:r="http://schemas.openxmlformats.org/officeDocument/2006/relationships" ref="U4" r:id="R029efe776bd14cfc"/>
    <x:hyperlink xmlns:r="http://schemas.openxmlformats.org/officeDocument/2006/relationships" ref="S5" r:id="Re7a459d037164bf2"/>
    <x:hyperlink xmlns:r="http://schemas.openxmlformats.org/officeDocument/2006/relationships" ref="T5" r:id="R7af7f63b2a804c20"/>
    <x:hyperlink xmlns:r="http://schemas.openxmlformats.org/officeDocument/2006/relationships" ref="U5" r:id="R1c0519339fcd48f5"/>
    <x:hyperlink xmlns:r="http://schemas.openxmlformats.org/officeDocument/2006/relationships" ref="S6" r:id="R67cf10574d004806"/>
    <x:hyperlink xmlns:r="http://schemas.openxmlformats.org/officeDocument/2006/relationships" ref="T6" r:id="Re9e5e6b42f8d4bec"/>
    <x:hyperlink xmlns:r="http://schemas.openxmlformats.org/officeDocument/2006/relationships" ref="U6" r:id="R03b1d1160ac443b1"/>
    <x:hyperlink xmlns:r="http://schemas.openxmlformats.org/officeDocument/2006/relationships" ref="S7" r:id="R5c68da22755842f3"/>
    <x:hyperlink xmlns:r="http://schemas.openxmlformats.org/officeDocument/2006/relationships" ref="T7" r:id="Rd75858c42a6e4984"/>
    <x:hyperlink xmlns:r="http://schemas.openxmlformats.org/officeDocument/2006/relationships" ref="U7" r:id="Rc78628e99e2249c3"/>
    <x:hyperlink xmlns:r="http://schemas.openxmlformats.org/officeDocument/2006/relationships" ref="S8" r:id="R23e27bc577bc4556"/>
    <x:hyperlink xmlns:r="http://schemas.openxmlformats.org/officeDocument/2006/relationships" ref="T8" r:id="R1f726611f57845b6"/>
    <x:hyperlink xmlns:r="http://schemas.openxmlformats.org/officeDocument/2006/relationships" ref="U8" r:id="R6ddba75d1c834d7a"/>
    <x:hyperlink xmlns:r="http://schemas.openxmlformats.org/officeDocument/2006/relationships" ref="S9" r:id="R35aed003bcdd4475"/>
    <x:hyperlink xmlns:r="http://schemas.openxmlformats.org/officeDocument/2006/relationships" ref="T9" r:id="Rc33ada6e666b42e0"/>
    <x:hyperlink xmlns:r="http://schemas.openxmlformats.org/officeDocument/2006/relationships" ref="U9" r:id="Rc2e1adb8378441d6"/>
    <x:hyperlink xmlns:r="http://schemas.openxmlformats.org/officeDocument/2006/relationships" ref="S10" r:id="Re962f673c98249fd"/>
    <x:hyperlink xmlns:r="http://schemas.openxmlformats.org/officeDocument/2006/relationships" ref="T10" r:id="Rf63bd6e651064dd6"/>
    <x:hyperlink xmlns:r="http://schemas.openxmlformats.org/officeDocument/2006/relationships" ref="U10" r:id="R2f6d8df436774e09"/>
    <x:hyperlink xmlns:r="http://schemas.openxmlformats.org/officeDocument/2006/relationships" ref="S11" r:id="Rb891d5a97a82406e"/>
    <x:hyperlink xmlns:r="http://schemas.openxmlformats.org/officeDocument/2006/relationships" ref="T11" r:id="Rf291b450e41d4c88"/>
    <x:hyperlink xmlns:r="http://schemas.openxmlformats.org/officeDocument/2006/relationships" ref="U11" r:id="Rb97f843832074bdd"/>
    <x:hyperlink xmlns:r="http://schemas.openxmlformats.org/officeDocument/2006/relationships" ref="S12" r:id="R6c52bf4965674b14"/>
    <x:hyperlink xmlns:r="http://schemas.openxmlformats.org/officeDocument/2006/relationships" ref="T12" r:id="Rfceb27d57bb34d5a"/>
    <x:hyperlink xmlns:r="http://schemas.openxmlformats.org/officeDocument/2006/relationships" ref="U12" r:id="Rdbc5c577d9b14754"/>
    <x:hyperlink xmlns:r="http://schemas.openxmlformats.org/officeDocument/2006/relationships" ref="S13" r:id="Reab85664f7c34b0c"/>
    <x:hyperlink xmlns:r="http://schemas.openxmlformats.org/officeDocument/2006/relationships" ref="T13" r:id="R57188e09e1594c3f"/>
    <x:hyperlink xmlns:r="http://schemas.openxmlformats.org/officeDocument/2006/relationships" ref="U13" r:id="R91468eebfbda4603"/>
    <x:hyperlink xmlns:r="http://schemas.openxmlformats.org/officeDocument/2006/relationships" ref="S14" r:id="Rc428e555257d4fd3"/>
    <x:hyperlink xmlns:r="http://schemas.openxmlformats.org/officeDocument/2006/relationships" ref="T14" r:id="R49bbfaa7e08f464d"/>
    <x:hyperlink xmlns:r="http://schemas.openxmlformats.org/officeDocument/2006/relationships" ref="U14" r:id="R9256480ce1374494"/>
    <x:hyperlink xmlns:r="http://schemas.openxmlformats.org/officeDocument/2006/relationships" ref="S15" r:id="Rc692ac439b234696"/>
    <x:hyperlink xmlns:r="http://schemas.openxmlformats.org/officeDocument/2006/relationships" ref="T15" r:id="Rf8d20152daf64c41"/>
    <x:hyperlink xmlns:r="http://schemas.openxmlformats.org/officeDocument/2006/relationships" ref="U15" r:id="R0364c94a10b442b9"/>
    <x:hyperlink xmlns:r="http://schemas.openxmlformats.org/officeDocument/2006/relationships" ref="S16" r:id="R5da54104285a40f1"/>
    <x:hyperlink xmlns:r="http://schemas.openxmlformats.org/officeDocument/2006/relationships" ref="T16" r:id="Rcbb92f30ae7743f8"/>
    <x:hyperlink xmlns:r="http://schemas.openxmlformats.org/officeDocument/2006/relationships" ref="U16" r:id="R3159c68af58945aa"/>
    <x:hyperlink xmlns:r="http://schemas.openxmlformats.org/officeDocument/2006/relationships" ref="S17" r:id="Rb4bcec6d2fda4332"/>
    <x:hyperlink xmlns:r="http://schemas.openxmlformats.org/officeDocument/2006/relationships" ref="T17" r:id="Rbd22100a19024670"/>
    <x:hyperlink xmlns:r="http://schemas.openxmlformats.org/officeDocument/2006/relationships" ref="U17" r:id="Rb1cc0aa23c5d4255"/>
    <x:hyperlink xmlns:r="http://schemas.openxmlformats.org/officeDocument/2006/relationships" ref="S18" r:id="R76eed0ef0531406c"/>
    <x:hyperlink xmlns:r="http://schemas.openxmlformats.org/officeDocument/2006/relationships" ref="T18" r:id="R0978d68d863e45c5"/>
    <x:hyperlink xmlns:r="http://schemas.openxmlformats.org/officeDocument/2006/relationships" ref="U18" r:id="R58fe561962af40a7"/>
    <x:hyperlink xmlns:r="http://schemas.openxmlformats.org/officeDocument/2006/relationships" ref="S19" r:id="R90a55885d20747d7"/>
    <x:hyperlink xmlns:r="http://schemas.openxmlformats.org/officeDocument/2006/relationships" ref="T19" r:id="Rd4a71b22fc644ba4"/>
    <x:hyperlink xmlns:r="http://schemas.openxmlformats.org/officeDocument/2006/relationships" ref="U19" r:id="R5bc34b60a8d546eb"/>
    <x:hyperlink xmlns:r="http://schemas.openxmlformats.org/officeDocument/2006/relationships" ref="S20" r:id="Ra101b8b1c1ee41e5"/>
    <x:hyperlink xmlns:r="http://schemas.openxmlformats.org/officeDocument/2006/relationships" ref="T20" r:id="R4d9dd837428d41fc"/>
    <x:hyperlink xmlns:r="http://schemas.openxmlformats.org/officeDocument/2006/relationships" ref="U20" r:id="R03c362d2f6d6497f"/>
    <x:hyperlink xmlns:r="http://schemas.openxmlformats.org/officeDocument/2006/relationships" ref="S21" r:id="Rf614e4595f6b49d4"/>
    <x:hyperlink xmlns:r="http://schemas.openxmlformats.org/officeDocument/2006/relationships" ref="T21" r:id="R95df1f0dcb5146a8"/>
    <x:hyperlink xmlns:r="http://schemas.openxmlformats.org/officeDocument/2006/relationships" ref="U21" r:id="R345535967b884ca8"/>
    <x:hyperlink xmlns:r="http://schemas.openxmlformats.org/officeDocument/2006/relationships" ref="S22" r:id="R9310794fe25e4303"/>
    <x:hyperlink xmlns:r="http://schemas.openxmlformats.org/officeDocument/2006/relationships" ref="T22" r:id="Rb4a2736cf4ee431b"/>
    <x:hyperlink xmlns:r="http://schemas.openxmlformats.org/officeDocument/2006/relationships" ref="U22" r:id="Ra7972694ed864dd9"/>
    <x:hyperlink xmlns:r="http://schemas.openxmlformats.org/officeDocument/2006/relationships" ref="S23" r:id="Re85ca2d39a544012"/>
    <x:hyperlink xmlns:r="http://schemas.openxmlformats.org/officeDocument/2006/relationships" ref="T23" r:id="R10579fc421164ed7"/>
    <x:hyperlink xmlns:r="http://schemas.openxmlformats.org/officeDocument/2006/relationships" ref="U23" r:id="R211269d7670444eb"/>
    <x:hyperlink xmlns:r="http://schemas.openxmlformats.org/officeDocument/2006/relationships" ref="S24" r:id="R414b4294e4204f00"/>
    <x:hyperlink xmlns:r="http://schemas.openxmlformats.org/officeDocument/2006/relationships" ref="T24" r:id="R81fc0a1ec0fc44e8"/>
    <x:hyperlink xmlns:r="http://schemas.openxmlformats.org/officeDocument/2006/relationships" ref="U24" r:id="Rea74188786eb452f"/>
    <x:hyperlink xmlns:r="http://schemas.openxmlformats.org/officeDocument/2006/relationships" ref="S25" r:id="R694d1548d47e4276"/>
    <x:hyperlink xmlns:r="http://schemas.openxmlformats.org/officeDocument/2006/relationships" ref="T25" r:id="Rdb2db4f81ab34739"/>
    <x:hyperlink xmlns:r="http://schemas.openxmlformats.org/officeDocument/2006/relationships" ref="U25" r:id="Rc5e295f2a93f4b21"/>
    <x:hyperlink xmlns:r="http://schemas.openxmlformats.org/officeDocument/2006/relationships" ref="S26" r:id="R564920620d204db8"/>
    <x:hyperlink xmlns:r="http://schemas.openxmlformats.org/officeDocument/2006/relationships" ref="T26" r:id="R8cb52f37200d49ac"/>
    <x:hyperlink xmlns:r="http://schemas.openxmlformats.org/officeDocument/2006/relationships" ref="U26" r:id="R28ad6fc52a6e463d"/>
    <x:hyperlink xmlns:r="http://schemas.openxmlformats.org/officeDocument/2006/relationships" ref="S27" r:id="R34fe8ea2eb9d4eb0"/>
    <x:hyperlink xmlns:r="http://schemas.openxmlformats.org/officeDocument/2006/relationships" ref="T27" r:id="R5163110da5eb4b10"/>
    <x:hyperlink xmlns:r="http://schemas.openxmlformats.org/officeDocument/2006/relationships" ref="U27" r:id="R4e293c309e554054"/>
    <x:hyperlink xmlns:r="http://schemas.openxmlformats.org/officeDocument/2006/relationships" ref="S28" r:id="Ra40ae6cc220b452b"/>
    <x:hyperlink xmlns:r="http://schemas.openxmlformats.org/officeDocument/2006/relationships" ref="T28" r:id="R20c9c0ee8a7d41ba"/>
    <x:hyperlink xmlns:r="http://schemas.openxmlformats.org/officeDocument/2006/relationships" ref="U28" r:id="Rcb40a95f1e934226"/>
    <x:hyperlink xmlns:r="http://schemas.openxmlformats.org/officeDocument/2006/relationships" ref="S29" r:id="Ra59d09ce5d3147c4"/>
    <x:hyperlink xmlns:r="http://schemas.openxmlformats.org/officeDocument/2006/relationships" ref="T29" r:id="R31b3ee39502c49bb"/>
    <x:hyperlink xmlns:r="http://schemas.openxmlformats.org/officeDocument/2006/relationships" ref="U29" r:id="Rddfe27192c22476a"/>
    <x:hyperlink xmlns:r="http://schemas.openxmlformats.org/officeDocument/2006/relationships" ref="S30" r:id="R559ea93d41b5453a"/>
    <x:hyperlink xmlns:r="http://schemas.openxmlformats.org/officeDocument/2006/relationships" ref="T30" r:id="R512026c4296c449b"/>
    <x:hyperlink xmlns:r="http://schemas.openxmlformats.org/officeDocument/2006/relationships" ref="U30" r:id="R42e4a54304114f73"/>
    <x:hyperlink xmlns:r="http://schemas.openxmlformats.org/officeDocument/2006/relationships" ref="S31" r:id="R908ce760f91d4ea6"/>
    <x:hyperlink xmlns:r="http://schemas.openxmlformats.org/officeDocument/2006/relationships" ref="T31" r:id="Rb2cfcb9ee93d42bf"/>
    <x:hyperlink xmlns:r="http://schemas.openxmlformats.org/officeDocument/2006/relationships" ref="U31" r:id="R28fc5c4794b1463a"/>
    <x:hyperlink xmlns:r="http://schemas.openxmlformats.org/officeDocument/2006/relationships" ref="S32" r:id="Ree0f700ef43b4a90"/>
    <x:hyperlink xmlns:r="http://schemas.openxmlformats.org/officeDocument/2006/relationships" ref="T32" r:id="R2b1ad2370eb54b0d"/>
    <x:hyperlink xmlns:r="http://schemas.openxmlformats.org/officeDocument/2006/relationships" ref="U32" r:id="Rd65201dc6dc2483b"/>
    <x:hyperlink xmlns:r="http://schemas.openxmlformats.org/officeDocument/2006/relationships" ref="S33" r:id="Rf94fc3775df342f2"/>
    <x:hyperlink xmlns:r="http://schemas.openxmlformats.org/officeDocument/2006/relationships" ref="T33" r:id="R863f0072adba408f"/>
    <x:hyperlink xmlns:r="http://schemas.openxmlformats.org/officeDocument/2006/relationships" ref="U33" r:id="Raf39ac8bdf204277"/>
    <x:hyperlink xmlns:r="http://schemas.openxmlformats.org/officeDocument/2006/relationships" ref="S34" r:id="R63c410d063444ba4"/>
    <x:hyperlink xmlns:r="http://schemas.openxmlformats.org/officeDocument/2006/relationships" ref="T34" r:id="R40c197bead814f7e"/>
    <x:hyperlink xmlns:r="http://schemas.openxmlformats.org/officeDocument/2006/relationships" ref="U34" r:id="R7d71caa3f5a04580"/>
    <x:hyperlink xmlns:r="http://schemas.openxmlformats.org/officeDocument/2006/relationships" ref="S35" r:id="R466e6a63efa54610"/>
    <x:hyperlink xmlns:r="http://schemas.openxmlformats.org/officeDocument/2006/relationships" ref="T35" r:id="R26c7266602074bd7"/>
    <x:hyperlink xmlns:r="http://schemas.openxmlformats.org/officeDocument/2006/relationships" ref="U35" r:id="Rb6d6d769e141412d"/>
    <x:hyperlink xmlns:r="http://schemas.openxmlformats.org/officeDocument/2006/relationships" ref="S36" r:id="Re1655e68a8354fa5"/>
    <x:hyperlink xmlns:r="http://schemas.openxmlformats.org/officeDocument/2006/relationships" ref="T36" r:id="Rc33a12919c304933"/>
    <x:hyperlink xmlns:r="http://schemas.openxmlformats.org/officeDocument/2006/relationships" ref="U36" r:id="Rce87de035d7a4e49"/>
    <x:hyperlink xmlns:r="http://schemas.openxmlformats.org/officeDocument/2006/relationships" ref="S37" r:id="R3638f684314d4d7f"/>
    <x:hyperlink xmlns:r="http://schemas.openxmlformats.org/officeDocument/2006/relationships" ref="T37" r:id="R3f62880e17e24063"/>
    <x:hyperlink xmlns:r="http://schemas.openxmlformats.org/officeDocument/2006/relationships" ref="U37" r:id="R5320f106fae14b2f"/>
    <x:hyperlink xmlns:r="http://schemas.openxmlformats.org/officeDocument/2006/relationships" ref="S38" r:id="R5b95887abe18477f"/>
    <x:hyperlink xmlns:r="http://schemas.openxmlformats.org/officeDocument/2006/relationships" ref="T38" r:id="Re1d8f578eaa24ec9"/>
    <x:hyperlink xmlns:r="http://schemas.openxmlformats.org/officeDocument/2006/relationships" ref="U38" r:id="Rcc136a072c894eea"/>
    <x:hyperlink xmlns:r="http://schemas.openxmlformats.org/officeDocument/2006/relationships" ref="S39" r:id="Ra968e81e00b84a1a"/>
    <x:hyperlink xmlns:r="http://schemas.openxmlformats.org/officeDocument/2006/relationships" ref="T39" r:id="Rd11d79cecb304359"/>
    <x:hyperlink xmlns:r="http://schemas.openxmlformats.org/officeDocument/2006/relationships" ref="U39" r:id="R459e50857b724c05"/>
    <x:hyperlink xmlns:r="http://schemas.openxmlformats.org/officeDocument/2006/relationships" ref="S40" r:id="Rc5c64c3c06444e87"/>
    <x:hyperlink xmlns:r="http://schemas.openxmlformats.org/officeDocument/2006/relationships" ref="T40" r:id="R89f2687fcd0d4811"/>
    <x:hyperlink xmlns:r="http://schemas.openxmlformats.org/officeDocument/2006/relationships" ref="U40" r:id="R8728df36c90f4424"/>
    <x:hyperlink xmlns:r="http://schemas.openxmlformats.org/officeDocument/2006/relationships" ref="S41" r:id="R2244cb9f93d946a1"/>
    <x:hyperlink xmlns:r="http://schemas.openxmlformats.org/officeDocument/2006/relationships" ref="T41" r:id="Rbd9d062fddbd40ed"/>
    <x:hyperlink xmlns:r="http://schemas.openxmlformats.org/officeDocument/2006/relationships" ref="U41" r:id="R271eaac73cf248e0"/>
    <x:hyperlink xmlns:r="http://schemas.openxmlformats.org/officeDocument/2006/relationships" ref="S42" r:id="R9b117444a8a2469c"/>
    <x:hyperlink xmlns:r="http://schemas.openxmlformats.org/officeDocument/2006/relationships" ref="T42" r:id="R3fcd7ab64f4f4784"/>
    <x:hyperlink xmlns:r="http://schemas.openxmlformats.org/officeDocument/2006/relationships" ref="U42" r:id="R72a71c3b653b43bf"/>
    <x:hyperlink xmlns:r="http://schemas.openxmlformats.org/officeDocument/2006/relationships" ref="S43" r:id="R804af70702924175"/>
    <x:hyperlink xmlns:r="http://schemas.openxmlformats.org/officeDocument/2006/relationships" ref="T43" r:id="R4d757cf0e9e34632"/>
    <x:hyperlink xmlns:r="http://schemas.openxmlformats.org/officeDocument/2006/relationships" ref="U43" r:id="R2afab6d3e8e4433c"/>
  </x:hyperlinks>
  <x:pageMargins left="0.7" right="0.7" top="0.75" bottom="0.75" header="0.3" footer="0.3"/>
  <x:tableParts count="1">
    <x:tablePart xmlns:r="http://schemas.openxmlformats.org/officeDocument/2006/relationships" r:id="R7db41c8782d94fb4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54" hidden="0" customHeight="1">
      <x:c r="A2" s="21" t="str">
        <x:v>Original: Detective Comics #38, April 1940. Cover by Bob Kane (pencils); Jerry Robinson (inks).</x:v>
      </x:c>
      <x:c r="B2" s="5"/>
      <x:c r="C2" s="5"/>
    </x:row>
    <x:row r="3" ht="54" hidden="0" customHeight="1">
      <x:c r="A3" s="20" t="str">
        <x:v>Reviewed October 19, 2026. 42 cover-artwork entries. Reprints and unresolved targets are retained as references.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25</x:v>
      </x:c>
      <x:c r="B5" s="8" t="s">
        <x:v>26</x:v>
      </x:c>
      <x:c r="C5" s="8" t="s">
        <x:v>27</x:v>
      </x:c>
    </x:row>
    <x:row r="6" ht="15" hidden="0">
      <x:c r="A6" s="5" t="str">
        <x:v>Catalog rows incl. references</x:v>
      </x:c>
      <x:c r="B6" s="5" t="n">
        <x:f aca="0">COUNTA(Catalog!A2:A243)</x:f>
        <x:v>44</x:v>
      </x:c>
      <x:c r="C6" s="5"/>
    </x:row>
    <x:row r="7" ht="15" hidden="0">
      <x:c r="A7" s="5" t="s">
        <x:v>28</x:v>
      </x:c>
      <x:c r="B7" s="5" t="n">
        <x:f aca="0">COUNTA('Research Log'!A2:A500)</x:f>
        <x:v>54</x:v>
      </x:c>
      <x:c r="C7" s="5"/>
    </x:row>
    <x:row r="8" ht="15" hidden="0">
      <x:c r="A8" s="5" t="s">
        <x:v>29</x:v>
      </x:c>
      <x:c r="B8" s="5" t="n">
        <x:f aca="0">MIN(Catalog!D2:D243)</x:f>
        <x:v>1943</x:v>
      </x:c>
      <x:c r="C8" s="5"/>
    </x:row>
    <x:row r="9" ht="15" hidden="0">
      <x:c r="A9" s="5" t="s">
        <x:v>30</x:v>
      </x:c>
      <x:c r="B9" s="5" t="n">
        <x:f aca="0">MAX(Catalog!D2:D243)</x:f>
        <x:v>2025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26</x:v>
      </x:c>
      <x:c r="C11" s="8" t="s">
        <x:v>27</x:v>
      </x:c>
    </x:row>
    <x:row r="12" ht="15" hidden="0">
      <x:c r="A12" s="5" t="s">
        <x:v>31</x:v>
      </x:c>
      <x:c r="B12" s="5" t="n">
        <x:f aca="0">COUNTIF(Catalog!R2:R243,"Verified")</x:f>
        <x:v>32</x:v>
      </x:c>
      <x:c r="C12" s="9" t="n">
        <x:f aca="0">IF($B$6=0,0,B12/$B$6)</x:f>
        <x:v>0.7272727272727273</x:v>
      </x:c>
    </x:row>
    <x:row r="13" ht="15" hidden="0">
      <x:c r="A13" s="5" t="s">
        <x:v>32</x:v>
      </x:c>
      <x:c r="B13" s="5" t="n">
        <x:f aca="0">COUNTIF(Catalog!R2:R243,"Partial")</x:f>
        <x:v>12</x:v>
      </x:c>
      <x:c r="C13" s="9" t="n">
        <x:f aca="0">IF($B$6=0,0,B13/$B$6)</x:f>
        <x:v>0.2727272727272727</x:v>
      </x:c>
    </x:row>
    <x:row r="14" ht="15" hidden="0">
      <x:c r="A14" s="5" t="s">
        <x:v>33</x:v>
      </x:c>
      <x:c r="B14" s="5" t="n">
        <x:f aca="0">COUNTIF(Catalog!R2:R243,"Needs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34</x:v>
      </x:c>
      <x:c r="B16" s="8" t="s">
        <x:v>26</x:v>
      </x:c>
      <x:c r="C16" s="8" t="s">
        <x:v>27</x:v>
      </x:c>
    </x:row>
    <x:row r="17" ht="15" hidden="0">
      <x:c r="A17" s="5" t="s">
        <x:v>35</x:v>
      </x:c>
      <x:c r="B17" s="5" t="n">
        <x:f aca="0">COUNTIF(Catalog!H2:H243,"Direct homage")</x:f>
        <x:v>40</x:v>
      </x:c>
      <x:c r="C17" s="9" t="n">
        <x:f aca="0">IF($B$6=0,0,B17/$B$6)</x:f>
        <x:v>0.9090909090909091</x:v>
      </x:c>
    </x:row>
    <x:row r="18" ht="15" hidden="0">
      <x:c r="A18" s="5"/>
      <x:c r="B18" s="5"/>
      <x:c r="C18" s="5"/>
    </x:row>
    <x:row r="19" ht="15" hidden="0">
      <x:c r="A19" s="8" t="s">
        <x:v>36</x:v>
      </x:c>
      <x:c r="B19" s="8" t="s">
        <x:v>26</x:v>
      </x:c>
      <x:c r="C19" s="8" t="s">
        <x:v>27</x:v>
      </x:c>
    </x:row>
    <x:row r="20" ht="15" hidden="0">
      <x:c r="A20" s="5" t="s">
        <x:v>37</x:v>
      </x:c>
      <x:c r="B20" s="5" t="n">
        <x:f aca="0">COUNTIFS(Catalog!D2:D243,"&gt;=1960",Catalog!D2:D243,"&lt;1970")</x:f>
        <x:v>4</x:v>
      </x:c>
      <x:c r="C20" s="9" t="n">
        <x:f aca="0">IF($B$6=0,0,B20/$B$6)</x:f>
        <x:v>0.09090909090909091</x:v>
      </x:c>
    </x:row>
    <x:row r="21" ht="15" hidden="0">
      <x:c r="A21" s="5" t="s">
        <x:v>38</x:v>
      </x:c>
      <x:c r="B21" s="5" t="n">
        <x:f aca="0">COUNTIFS(Catalog!D2:D243,"&gt;=1970",Catalog!D2:D243,"&lt;1980")</x:f>
        <x:v>2</x:v>
      </x:c>
      <x:c r="C21" s="9" t="n">
        <x:f aca="0">IF($B$6=0,0,B21/$B$6)</x:f>
        <x:v>0.045454545454545456</x:v>
      </x:c>
    </x:row>
    <x:row r="22" ht="15" hidden="0">
      <x:c r="A22" s="5" t="s">
        <x:v>39</x:v>
      </x:c>
      <x:c r="B22" s="5" t="n">
        <x:f aca="0">COUNTIFS(Catalog!D2:D243,"&gt;=1980",Catalog!D2:D243,"&lt;1990")</x:f>
        <x:v>5</x:v>
      </x:c>
      <x:c r="C22" s="9" t="n">
        <x:f aca="0">IF($B$6=0,0,B22/$B$6)</x:f>
        <x:v>0.11363636363636363</x:v>
      </x:c>
    </x:row>
    <x:row r="23" ht="15" hidden="0">
      <x:c r="A23" s="5" t="s">
        <x:v>40</x:v>
      </x:c>
      <x:c r="B23" s="5" t="n">
        <x:f aca="0">COUNTIFS(Catalog!D2:D243,"&gt;=1990",Catalog!D2:D243,"&lt;2000")</x:f>
        <x:v>3</x:v>
      </x:c>
      <x:c r="C23" s="9" t="n">
        <x:f aca="0">IF($B$6=0,0,B23/$B$6)</x:f>
        <x:v>0.06818181818181818</x:v>
      </x:c>
    </x:row>
    <x:row r="24" ht="15" hidden="0">
      <x:c r="A24" s="5" t="s">
        <x:v>41</x:v>
      </x:c>
      <x:c r="B24" s="5" t="n">
        <x:f aca="0">COUNTIFS(Catalog!D2:D243,"&gt;=2000",Catalog!D2:D243,"&lt;2010")</x:f>
        <x:v>4</x:v>
      </x:c>
      <x:c r="C24" s="9" t="n">
        <x:f aca="0">IF($B$6=0,0,B24/$B$6)</x:f>
        <x:v>0.09090909090909091</x:v>
      </x:c>
    </x:row>
    <x:row r="25" ht="15" hidden="0">
      <x:c r="A25" s="5" t="s">
        <x:v>42</x:v>
      </x:c>
      <x:c r="B25" s="5" t="n">
        <x:f aca="0">COUNTIFS(Catalog!D2:D243,"&gt;=2010",Catalog!D2:D243,"&lt;2020")</x:f>
        <x:v>6</x:v>
      </x:c>
      <x:c r="C25" s="9" t="n">
        <x:f aca="0">IF($B$6=0,0,B25/$B$6)</x:f>
        <x:v>0.13636363636363635</x:v>
      </x:c>
    </x:row>
    <x:row r="26" ht="15" hidden="0">
      <x:c r="A26" s="5" t="s">
        <x:v>43</x:v>
      </x:c>
      <x:c r="B26" s="5" t="n">
        <x:f aca="0">COUNTIFS(Catalog!D2:D243,"&gt;=2020",Catalog!D2:D243,"&lt;2030")</x:f>
        <x:v>13</x:v>
      </x:c>
      <x:c r="C26" s="9" t="n">
        <x:f aca="0">IF($B$6=0,0,B26/$B$6)</x:f>
        <x:v>0.29545454545454547</x:v>
      </x:c>
    </x:row>
    <x:row r="27" ht="15" hidden="0">
      <x:c r="A27" s="5"/>
      <x:c r="B27" s="5"/>
      <x:c r="C27" s="5"/>
    </x:row>
    <x:row r="28" ht="15" hidden="0">
      <x:c r="A28" s="8" t="s">
        <x:v>4</x:v>
      </x:c>
      <x:c r="B28" s="8" t="s">
        <x:v>26</x:v>
      </x:c>
      <x:c r="C28" s="8" t="s">
        <x:v>27</x:v>
      </x:c>
    </x:row>
    <x:row r="29" ht="15" hidden="0">
      <x:c r="A29" s="5" t="s">
        <x:v>44</x:v>
      </x:c>
      <x:c r="B29" s="5" t="n">
        <x:f aca="0">COUNTIF(Catalog!E2:E243,"DC Comics")</x:f>
        <x:v>21</x:v>
      </x:c>
      <x:c r="C29" s="9" t="n">
        <x:f aca="0">IF($B$6=0,0,B29/$B$6)</x:f>
        <x:v>0.4772727272727273</x:v>
      </x:c>
    </x:row>
    <x:row r="30" ht="15" hidden="0">
      <x:c r="A30" s="5" t="s">
        <x:v>45</x:v>
      </x:c>
      <x:c r="B30" s="5" t="n">
        <x:f aca="0">COUNTIF(Catalog!E2:E243,"Fawcett Publications")</x:f>
        <x:v>3</x:v>
      </x:c>
      <x:c r="C30" s="9" t="n">
        <x:f aca="0">IF($B$6=0,0,B30/$B$6)</x:f>
        <x:v>0.06818181818181818</x:v>
      </x:c>
    </x:row>
    <x:row r="31" ht="15" hidden="0">
      <x:c r="A31" s="5" t="s">
        <x:v>46</x:v>
      </x:c>
      <x:c r="B31" s="5" t="n">
        <x:f aca="0">COUNTIF(Catalog!E2:E243,"Marvel Comics")</x:f>
        <x:v>4</x:v>
      </x:c>
      <x:c r="C31" s="9" t="n">
        <x:f aca="0">IF($B$6=0,0,B31/$B$6)</x:f>
        <x:v>0.09090909090909091</x:v>
      </x:c>
    </x:row>
    <x:row r="32" ht="15" hidden="0">
      <x:c r="A32" s="5" t="s">
        <x:v>47</x:v>
      </x:c>
      <x:c r="B32" s="5" t="n">
        <x:f aca="0">COUNTIF(Catalog!E2:E243,"Quality Comics")</x:f>
        <x:v>2</x:v>
      </x:c>
      <x:c r="C32" s="9" t="n">
        <x:f aca="0">IF($B$6=0,0,B32/$B$6)</x:f>
        <x:v>0.045454545454545456</x:v>
      </x:c>
    </x:row>
    <x:row r="33" ht="15" hidden="0">
      <x:c r="A33" s="5" t="s">
        <x:v>48</x:v>
      </x:c>
      <x:c r="B33" s="5" t="n">
        <x:f aca="0">COUNTIF(Catalog!E2:E243,"Image Comics")</x:f>
        <x:v>2</x:v>
      </x:c>
      <x:c r="C33" s="9" t="n">
        <x:f aca="0">IF($B$6=0,0,B33/$B$6)</x:f>
        <x:v>0.045454545454545456</x:v>
      </x:c>
    </x:row>
    <x:row r="34" ht="15" hidden="0">
      <x:c r="A34" s="5" t="s">
        <x:v>49</x:v>
      </x:c>
      <x:c r="B34" s="5" t="n">
        <x:f aca="0">COUNTIF(Catalog!E2:E243,"IDW Publishing")</x:f>
        <x:v>1</x:v>
      </x:c>
      <x:c r="C34" s="9" t="n">
        <x:f aca="0">IF($B$6=0,0,B34/$B$6)</x:f>
        <x:v>0.022727272727272728</x:v>
      </x:c>
    </x:row>
    <x:row r="35" ht="15" hidden="0">
      <x:c r="A35" s="5" t="s">
        <x:v>50</x:v>
      </x:c>
      <x:c r="B35" s="5" t="n">
        <x:f aca="0">COUNTIF(Catalog!E2:E243,"Dark Horse Comics")</x:f>
        <x:v>1</x:v>
      </x:c>
      <x:c r="C35" s="9" t="n">
        <x:f aca="0">IF($B$6=0,0,B35/$B$6)</x:f>
        <x:v>0.022727272727272728</x:v>
      </x:c>
    </x:row>
    <x:row r="36" ht="15" hidden="0">
      <x:c r="A36" s="5" t="s">
        <x:v>51</x:v>
      </x:c>
      <x:c r="B36" s="5" t="n">
        <x:f aca="0">COUNTIF(Catalog!E2:E243,"Avatar Press")</x:f>
        <x:v>1</x:v>
      </x:c>
      <x:c r="C36" s="9" t="n">
        <x:f aca="0">IF($B$6=0,0,B36/$B$6)</x:f>
        <x:v>0.022727272727272728</x:v>
      </x:c>
    </x:row>
    <x:row r="37" ht="15" hidden="0">
      <x:c r="A37" s="5" t="s">
        <x:v>52</x:v>
      </x:c>
      <x:c r="B37" s="5" t="n">
        <x:f aca="0">COUNTIF(Catalog!E2:E243,"Gladstone")</x:f>
        <x:v>1</x:v>
      </x:c>
      <x:c r="C37" s="9" t="n">
        <x:f aca="0">IF($B$6=0,0,B37/$B$6)</x:f>
        <x:v>0.022727272727272728</x:v>
      </x:c>
    </x:row>
    <x:row r="38" ht="15" hidden="0">
      <x:c r="A38" s="5" t="s">
        <x:v>53</x:v>
      </x:c>
      <x:c r="B38" s="5" t="n">
        <x:f aca="0">COUNTIF(Catalog!E2:E243,"Dork Storm Press")</x:f>
        <x:v>1</x:v>
      </x:c>
      <x:c r="C38" s="9" t="n">
        <x:f aca="0">IF($B$6=0,0,B38/$B$6)</x:f>
        <x:v>0.022727272727272728</x:v>
      </x:c>
    </x:row>
    <x:row r="39" ht="15" hidden="0">
      <x:c r="A39" s="5" t="s">
        <x:v>54</x:v>
      </x:c>
      <x:c r="B39" s="5" t="n">
        <x:f aca="0">COUNTIF(Catalog!E2:E243,"Archie Comics")</x:f>
        <x:v>1</x:v>
      </x:c>
      <x:c r="C39" s="9" t="n">
        <x:f aca="0">IF($B$6=0,0,B39/$B$6)</x:f>
        <x:v>0.022727272727272728</x:v>
      </x:c>
    </x:row>
    <x:row r="40" ht="15" hidden="0">
      <x:c r="A40" s="5" t="s">
        <x:v>55</x:v>
      </x:c>
      <x:c r="B40" s="5" t="n">
        <x:f aca="0">COUNTIF(Catalog!E2:E243,"Dynamite")</x:f>
        <x:v>1</x:v>
      </x:c>
      <x:c r="C40" s="9" t="n">
        <x:f aca="0">IF($B$6=0,0,B40/$B$6)</x:f>
        <x:v>0.022727272727272728</x:v>
      </x:c>
    </x:row>
    <x:row r="41" ht="15" hidden="0">
      <x:c r="A41" s="5" t="s">
        <x:v>56</x:v>
      </x:c>
      <x:c r="B41" s="5" t="n">
        <x:f aca="0">COUNTIF(Catalog!E2:E243,"Heroic Publishing")</x:f>
        <x:v>1</x:v>
      </x:c>
      <x:c r="C41" s="9" t="n">
        <x:f aca="0">IF($B$6=0,0,B41/$B$6)</x:f>
        <x:v>0.022727272727272728</x:v>
      </x:c>
    </x:row>
    <x:row r="42" ht="15" hidden="0">
      <x:c r="A42" s="5" t="s">
        <x:v>57</x:v>
      </x:c>
      <x:c r="B42" s="5" t="n">
        <x:f aca="0">COUNTIF(Catalog!E2:E243,"BOOM! Studios")</x:f>
        <x:v>1</x:v>
      </x:c>
      <x:c r="C42" s="9" t="n">
        <x:f aca="0">IF($B$6=0,0,B42/$B$6)</x:f>
        <x:v>0.022727272727272728</x:v>
      </x:c>
    </x:row>
    <x:row r="43" ht="15" hidden="0">
      <x:c r="A43" s="5" t="s">
        <x:v>58</x:v>
      </x:c>
      <x:c r="B43" s="5" t="n">
        <x:f aca="0">COUNTIF(Catalog!E2:E243,"Scout Comics")</x:f>
        <x:v>1</x:v>
      </x:c>
      <x:c r="C43" s="9" t="n">
        <x:f aca="0">IF($B$6=0,0,B43/$B$6)</x:f>
        <x:v>0.022727272727272728</x:v>
      </x:c>
    </x:row>
    <x:row r="44" ht="15" hidden="0">
      <x:c r="A44" s="5" t="s">
        <x:v>59</x:v>
      </x:c>
      <x:c r="B44" s="5" t="n">
        <x:f aca="0">COUNTIF(Catalog!E2:E243,"Alien Books")</x:f>
        <x:v>1</x:v>
      </x:c>
      <x:c r="C44" s="9" t="n">
        <x:f aca="0">IF($B$6=0,0,B44/$B$6)</x:f>
        <x:v>0.022727272727272728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60</x:v>
      </x:c>
      <x:c r="B1" s="8" t="s">
        <x:v>61</x:v>
      </x:c>
      <x:c r="C1" s="8" t="s">
        <x:v>62</x:v>
      </x:c>
      <x:c r="D1" s="8" t="s">
        <x:v>63</x:v>
      </x:c>
      <x:c r="E1" s="8" t="s">
        <x:v>64</x:v>
      </x:c>
    </x:row>
    <x:row r="2" ht="23.850000381469727" hidden="0">
      <x:c r="A2" s="2" t="s">
        <x:v>65</x:v>
      </x:c>
      <x:c r="B2" s="2" t="s">
        <x:v>66</x:v>
      </x:c>
      <x:c r="C2" s="2" t="s">
        <x:v>67</x:v>
      </x:c>
      <x:c r="D2" s="3" t="s">
        <x:v>68</x:v>
      </x:c>
      <x:c r="E2" s="2"/>
    </x:row>
    <x:row r="3" ht="15" hidden="0">
      <x:c r="A3" s="2" t="s">
        <x:v>69</x:v>
      </x:c>
      <x:c r="B3" s="2" t="s">
        <x:v>70</x:v>
      </x:c>
      <x:c r="C3" s="2" t="s">
        <x:v>71</x:v>
      </x:c>
      <x:c r="D3" s="3" t="s">
        <x:v>72</x:v>
      </x:c>
      <x:c r="E3" s="2"/>
    </x:row>
    <x:row r="4" ht="23.850000381469727" hidden="0">
      <x:c r="A4" s="2" t="s">
        <x:v>73</x:v>
      </x:c>
      <x:c r="B4" s="2" t="s">
        <x:v>70</x:v>
      </x:c>
      <x:c r="C4" s="2" t="s">
        <x:v>74</x:v>
      </x:c>
      <x:c r="D4" s="3" t="s">
        <x:v>75</x:v>
      </x:c>
      <x:c r="E4" s="2"/>
    </x:row>
    <x:row r="5" ht="15" hidden="0">
      <x:c r="A5" s="2" t="s">
        <x:v>76</x:v>
      </x:c>
      <x:c r="B5" s="2" t="s">
        <x:v>70</x:v>
      </x:c>
      <x:c r="C5" s="2" t="s">
        <x:v>74</x:v>
      </x:c>
      <x:c r="D5" s="3" t="s">
        <x:v>77</x:v>
      </x:c>
      <x:c r="E5" s="2"/>
    </x:row>
    <x:row r="6" ht="36" hidden="0" customHeight="1">
      <x:c r="A6" s="15" t="str">
        <x:v>CL-DC38-0001</x:v>
      </x:c>
      <x:c r="B6" s="15" t="str">
        <x:v>Cover artwork</x:v>
      </x:c>
      <x:c r="C6" s="15" t="str">
        <x:v>Research reviewed 2026-10-19. Unestablished edition claims remain unresolved; incentive ratios are order ratios, not print runs.</x:v>
      </x:c>
      <x:c r="D6" s="16" t="str">
        <x:v>https://leagueofcomicgeeks.com/comic/9853775/captain-marvel-jr-8
https://leagueofcomicgeeks.com/profile/galko/lists/30379
https://gocollect.com/comic/captain-marvel-jr-8</x:v>
      </x:c>
      <x:c r="E6" s="15" t="str"/>
    </x:row>
    <x:row r="7" ht="36" hidden="0" customHeight="1">
      <x:c r="A7" s="15" t="str">
        <x:v>CL-DC38-0002</x:v>
      </x:c>
      <x:c r="B7" s="15" t="str">
        <x:v>Cover artwork</x:v>
      </x:c>
      <x:c r="C7" s="15" t="str">
        <x:v>Research reviewed 2026-10-19. Unestablished edition claims remain unresolved; incentive ratios are order ratios, not print runs.</x:v>
      </x:c>
      <x:c r="D7" s="16" t="str">
        <x:v>https://leagueofcomicgeeks.com/comic/6631178/crack-comics-30
https://leagueofcomicgeeks.com/profile/galko/lists/30379
https://comicbookplus.com/?dlid=19554</x:v>
      </x:c>
      <x:c r="E7" s="15" t="str"/>
    </x:row>
    <x:row r="8" ht="36" hidden="0" customHeight="1">
      <x:c r="A8" s="15" t="str">
        <x:v>CL-DC38-0003</x:v>
      </x:c>
      <x:c r="B8" s="15" t="str">
        <x:v>Cover artwork</x:v>
      </x:c>
      <x:c r="C8" s="15" t="str">
        <x:v>Research reviewed 2026-10-19. Unestablished edition claims remain unresolved; incentive ratios are order ratios, not print runs.</x:v>
      </x:c>
      <x:c r="D8" s="16" t="str">
        <x:v>https://leagueofcomicgeeks.com/comic/8166229/flash-comics-66
https://leagueofcomicgeeks.com/profile/galko/lists/30379
https://dc.fandom.com/wiki/Flash_Comics_Vol_1_66</x:v>
      </x:c>
      <x:c r="E8" s="15" t="str">
        <x:v>Character identification partly unresolved.</x:v>
      </x:c>
    </x:row>
    <x:row r="9" ht="36" hidden="0" customHeight="1">
      <x:c r="A9" s="15" t="str">
        <x:v>CL-DC38-0004</x:v>
      </x:c>
      <x:c r="B9" s="15" t="str">
        <x:v>Cover artwork</x:v>
      </x:c>
      <x:c r="C9" s="15" t="str">
        <x:v>Research reviewed 2026-10-19. Unestablished edition claims remain unresolved; incentive ratios are order ratios, not print runs.</x:v>
      </x:c>
      <x:c r="D9" s="16" t="str">
        <x:v>https://leagueofcomicgeeks.com/comic/6979747/flash-comics-92
https://leagueofcomicgeeks.com/profile/galko/lists/30379
https://dcuguide.com/Flash_Comics_92</x:v>
      </x:c>
      <x:c r="E9" s="15" t="str"/>
    </x:row>
    <x:row r="10" ht="36" hidden="0" customHeight="1">
      <x:c r="A10" s="15" t="str">
        <x:v>CL-DC38-0005</x:v>
      </x:c>
      <x:c r="B10" s="15" t="str">
        <x:v>Cover artwork</x:v>
      </x:c>
      <x:c r="C10" s="15" t="str">
        <x:v>Research reviewed 2026-10-19. Unestablished edition claims remain unresolved; incentive ratios are order ratios, not print runs.</x:v>
      </x:c>
      <x:c r="D10" s="16" t="str">
        <x:v>https://leagueofcomicgeeks.com/comic/8538940/national-comics-63
https://leagueofcomicgeeks.com/profile/galko/lists/30379
https://comicbookplus.com/?dlid=20103</x:v>
      </x:c>
      <x:c r="E10" s="15" t="str">
        <x:v>Character identification partly unresolved.</x:v>
      </x:c>
    </x:row>
    <x:row r="11" ht="36" hidden="0" customHeight="1">
      <x:c r="A11" s="15" t="str">
        <x:v>CL-DC38-0006</x:v>
      </x:c>
      <x:c r="B11" s="15" t="str">
        <x:v>Cover artwork</x:v>
      </x:c>
      <x:c r="C11" s="15" t="str">
        <x:v>Research reviewed 2026-10-19. Unestablished edition claims remain unresolved; incentive ratios are order ratios, not print runs.</x:v>
      </x:c>
      <x:c r="D11" s="16" t="str">
        <x:v>https://leagueofcomicgeeks.com/comic/2410852/fawcetts-funny-animals-49
https://leagueofcomicgeeks.com/profile/galko/lists/30379
https://www.comics.org/issue/205583/</x:v>
      </x:c>
      <x:c r="E11" s="15" t="str">
        <x:v>Character identification partly unresolved.</x:v>
      </x:c>
    </x:row>
    <x:row r="12" ht="36" hidden="0" customHeight="1">
      <x:c r="A12" s="15" t="str">
        <x:v>CL-DC38-0007</x:v>
      </x:c>
      <x:c r="B12" s="15" t="str">
        <x:v>Cover artwork</x:v>
      </x:c>
      <x:c r="C12" s="15" t="str">
        <x:v>Research reviewed 2026-10-19. Unestablished edition claims remain unresolved; incentive ratios are order ratios, not print runs.</x:v>
      </x:c>
      <x:c r="D12" s="16" t="str">
        <x:v>https://leagueofcomicgeeks.com/comic/8774879/captain-marvel-jr-79
https://leagueofcomicgeeks.com/profile/galko/lists/30379
https://www.comics.org/issue/7894/</x:v>
      </x:c>
      <x:c r="E12" s="15" t="str">
        <x:v>Character identification partly unresolved.</x:v>
      </x:c>
    </x:row>
    <x:row r="13" ht="36" hidden="0" customHeight="1">
      <x:c r="A13" s="15" t="str">
        <x:v>CL-DC38-0008</x:v>
      </x:c>
      <x:c r="B13" s="15" t="str">
        <x:v>Cover artwork</x:v>
      </x:c>
      <x:c r="C13" s="15" t="str">
        <x:v>Research reviewed 2026-10-19. Unestablished edition claims remain unresolved; incentive ratios are order ratios, not print runs.</x:v>
      </x:c>
      <x:c r="D13" s="16" t="str">
        <x:v>https://leagueofcomicgeeks.com/comic/7515158/tales-of-suspense-59
https://leagueofcomicgeeks.com/profile/galko/lists/30379
https://my.comics.org/issue/18760/?display=list</x:v>
      </x:c>
      <x:c r="E13" s="15" t="str"/>
    </x:row>
    <x:row r="14" ht="36" hidden="0" customHeight="1">
      <x:c r="A14" s="15" t="str">
        <x:v>CL-DC38-0009</x:v>
      </x:c>
      <x:c r="B14" s="15" t="str">
        <x:v>Cover artwork</x:v>
      </x:c>
      <x:c r="C14" s="15" t="str">
        <x:v>Research reviewed 2026-10-19. Unestablished edition claims remain unresolved; incentive ratios are order ratios, not print runs.</x:v>
      </x:c>
      <x:c r="D14" s="16" t="str">
        <x:v>https://leagueofcomicgeeks.com/comic/3194032/superboy-121
https://leagueofcomicgeeks.com/profile/galko/lists/30379
https://comics.ha.com/comic-issue-index/superboy.s?id=19221</x:v>
      </x:c>
      <x:c r="E14" s="15" t="str"/>
    </x:row>
    <x:row r="15" ht="48" hidden="0" customHeight="1">
      <x:c r="A15" s="15" t="str">
        <x:v>CL-DC38-0010</x:v>
      </x:c>
      <x:c r="B15" s="15" t="str">
        <x:v>Cover artwork</x:v>
      </x:c>
      <x:c r="C15" s="15" t="str">
        <x:v>Research reviewed 2026-10-19. Unestablished edition claims remain unresolved; incentive ratios are order ratios, not print runs.</x:v>
      </x:c>
      <x:c r="D15" s="16" t="str">
        <x:v>https://leagueofcomicgeeks.com/comic/7749873/justice-league-of-america-67
https://leagueofcomicgeeks.com/profile/galko/lists/30379
https://www.comics.org/issue/22353/?display=grid</x:v>
      </x:c>
      <x:c r="E15" s="15" t="str"/>
    </x:row>
    <x:row r="16" ht="36" hidden="0" customHeight="1">
      <x:c r="A16" s="15" t="str">
        <x:v>CL-DC38-0011</x:v>
      </x:c>
      <x:c r="B16" s="15" t="str">
        <x:v>Cover artwork</x:v>
      </x:c>
      <x:c r="C16" s="15" t="str">
        <x:v>Research reviewed 2026-10-19. Unestablished edition claims remain unresolved; incentive ratios are order ratios, not print runs.</x:v>
      </x:c>
      <x:c r="D16" s="16" t="str">
        <x:v>https://leagueofcomicgeeks.com/comic/2830529/batman-213
https://leagueofcomicgeeks.com/profile/galko/lists/30379
https://dcuguide.com/Batman_213</x:v>
      </x:c>
      <x:c r="E16" s="15" t="str">
        <x:v>Character identification partly unresolved.</x:v>
      </x:c>
    </x:row>
    <x:row r="17" ht="48" hidden="0" customHeight="1">
      <x:c r="A17" s="15" t="str">
        <x:v>CL-DC38-0012</x:v>
      </x:c>
      <x:c r="B17" s="15" t="str">
        <x:v>Cover artwork</x:v>
      </x:c>
      <x:c r="C17" s="15" t="str">
        <x:v>Research reviewed 2026-10-19. Unestablished edition claims remain unresolved; incentive ratios are order ratios, not print runs.</x:v>
      </x:c>
      <x:c r="D17" s="16" t="str">
        <x:v>https://leagueofcomicgeeks.com/comic/2845463/the-mighty-world-of-marvel-20
https://leagueofcomicgeeks.com/profile/galko/lists/30379
https://www.comics.org/issue/334826/?display=grid</x:v>
      </x:c>
      <x:c r="E17" s="15" t="str"/>
    </x:row>
    <x:row r="18" ht="36" hidden="0" customHeight="1">
      <x:c r="A18" s="15" t="str">
        <x:v>CL-DC38-0013</x:v>
      </x:c>
      <x:c r="B18" s="15" t="str">
        <x:v>Reference / related edition</x:v>
      </x:c>
      <x:c r="C18" s="15" t="str">
        <x:v>Research reviewed 2026-10-19. Unestablished edition claims remain unresolved; incentive ratios are order ratios, not print runs.</x:v>
      </x:c>
      <x:c r="D18" s="16" t="str">
        <x:v>https://leagueofcomicgeeks.com/comic/1405657/secret-origins-7
https://leagueofcomicgeeks.com/profile/galko/lists/30379
https://gocollect.com/comic/secret-origins-7</x:v>
      </x:c>
      <x:c r="E18" s="15" t="str">
        <x:v>Character identification partly unresolved.</x:v>
      </x:c>
    </x:row>
    <x:row r="19" ht="48" hidden="0" customHeight="1">
      <x:c r="A19" s="15" t="str">
        <x:v>CL-DC38-0014</x:v>
      </x:c>
      <x:c r="B19" s="15" t="str">
        <x:v>Cover artwork</x:v>
      </x:c>
      <x:c r="C19" s="15" t="str">
        <x:v>Research reviewed 2026-10-19. Unestablished edition claims remain unresolved; incentive ratios are order ratios, not print runs.</x:v>
      </x:c>
      <x:c r="D19" s="16" t="str">
        <x:v>https://leagueofcomicgeeks.com/comic/1814519/blue-devil-14
https://leagueofcomicgeeks.com/profile/galko/lists/30379
https://www.dcuniverseinfinite.com/comics/book/blue-devil-1984-14/9212fc90-4b56-456d-9e5e-621041ce0bd1</x:v>
      </x:c>
      <x:c r="E19" s="15" t="str"/>
    </x:row>
    <x:row r="20" ht="48" hidden="0" customHeight="1">
      <x:c r="A20" s="15" t="str">
        <x:v>CL-DC38-0015</x:v>
      </x:c>
      <x:c r="B20" s="15" t="str">
        <x:v>Cover artwork</x:v>
      </x:c>
      <x:c r="C20" s="15" t="str">
        <x:v>Research reviewed 2026-10-19. Unestablished edition claims remain unresolved; incentive ratios are order ratios, not print runs.</x:v>
      </x:c>
      <x:c r="D20" s="16" t="str">
        <x:v>https://leagueofcomicgeeks.com/comic/1979037/detective-comics-554
https://leagueofcomicgeeks.com/profile/galko/lists/30379
https://www.comicbookandmoviereviews.com/2024/09/comic-book-covers-that-reflect-classic.html</x:v>
      </x:c>
      <x:c r="E20" s="15" t="str"/>
    </x:row>
    <x:row r="21" ht="36" hidden="0" customHeight="1">
      <x:c r="A21" s="15" t="str">
        <x:v>CL-DC38-0016</x:v>
      </x:c>
      <x:c r="B21" s="15" t="str">
        <x:v>Cover artwork</x:v>
      </x:c>
      <x:c r="C21" s="15" t="str">
        <x:v>Research reviewed 2026-10-19. Unestablished edition claims remain unresolved; incentive ratios are order ratios, not print runs.</x:v>
      </x:c>
      <x:c r="D21" s="16" t="str">
        <x:v>https://leagueofcomicgeeks.com/comic/8378263/secret-origins-8
https://leagueofcomicgeeks.com/profile/galko/lists/30379
https://legionofsuperbloggers.blogspot.com/2017/09/secret-origins-8.html</x:v>
      </x:c>
      <x:c r="E21" s="15" t="str"/>
    </x:row>
    <x:row r="22" ht="36" hidden="0" customHeight="1">
      <x:c r="A22" s="15" t="str">
        <x:v>CL-DC38-0017</x:v>
      </x:c>
      <x:c r="B22" s="15" t="str">
        <x:v>Cover artwork</x:v>
      </x:c>
      <x:c r="C22" s="15" t="str">
        <x:v>Research reviewed 2026-10-19. Unestablished edition claims remain unresolved; incentive ratios are order ratios, not print runs.</x:v>
      </x:c>
      <x:c r="D22" s="16" t="str">
        <x:v>https://leagueofcomicgeeks.com/comic/2216294/mickey-mouse-230
https://leagueofcomicgeeks.com/profile/galko/lists/30379
https://www.cpvpriceguide.com/v9/mickey-mouse/230/</x:v>
      </x:c>
      <x:c r="E22" s="15" t="str"/>
    </x:row>
    <x:row r="23" ht="36" hidden="0" customHeight="1">
      <x:c r="A23" s="15" t="str">
        <x:v>CL-DC38-0018</x:v>
      </x:c>
      <x:c r="B23" s="15" t="str">
        <x:v>Cover artwork</x:v>
      </x:c>
      <x:c r="C23" s="15" t="str">
        <x:v>Research reviewed 2026-10-19. Unestablished edition claims remain unresolved; incentive ratios are order ratios, not print runs.</x:v>
      </x:c>
      <x:c r="D23" s="16" t="str">
        <x:v>https://leagueofcomicgeeks.com/comic/1206363/kobalt-4
https://leagueofcomicgeeks.com/profile/galko/lists/30379
https://www.comics.org/issue/55701/</x:v>
      </x:c>
      <x:c r="E23" s="15" t="str"/>
    </x:row>
    <x:row r="24" ht="36" hidden="0" customHeight="1">
      <x:c r="A24" s="15" t="str">
        <x:v>CL-DC38-0019</x:v>
      </x:c>
      <x:c r="B24" s="15" t="str">
        <x:v>Cover artwork</x:v>
      </x:c>
      <x:c r="C24" s="15" t="str">
        <x:v>Research reviewed 2026-10-19. Unestablished edition claims remain unresolved; incentive ratios are order ratios, not print runs.</x:v>
      </x:c>
      <x:c r="D24" s="16" t="str">
        <x:v>https://leagueofcomicgeeks.com/comic/8042739/superman-adventures-38
https://leagueofcomicgeeks.com/profile/galko/lists/30379
https://www.comics.org/issue/90428/?display=grid</x:v>
      </x:c>
      <x:c r="E24" s="15" t="str"/>
    </x:row>
    <x:row r="25" ht="36" hidden="0" customHeight="1">
      <x:c r="A25" s="15" t="str">
        <x:v>CL-DC38-0020</x:v>
      </x:c>
      <x:c r="B25" s="15" t="str">
        <x:v>Cover artwork</x:v>
      </x:c>
      <x:c r="C25" s="15" t="str">
        <x:v>Research reviewed 2026-10-19. Unestablished edition claims remain unresolved; incentive ratios are order ratios, not print runs.</x:v>
      </x:c>
      <x:c r="D25" s="16" t="str">
        <x:v>https://leagueofcomicgeeks.com/comic/9504983/deadpool-51
https://leagueofcomicgeeks.com/profile/galko/lists/30379
https://www.comics.org/issue/89610/</x:v>
      </x:c>
      <x:c r="E25" s="15" t="str"/>
    </x:row>
    <x:row r="26" ht="60" hidden="0" customHeight="1">
      <x:c r="A26" s="15" t="str">
        <x:v>CL-DC38-0021</x:v>
      </x:c>
      <x:c r="B26" s="15" t="str">
        <x:v>Cover artwork</x:v>
      </x:c>
      <x:c r="C26" s="15" t="str">
        <x:v>Research reviewed 2026-10-19. Unestablished edition claims remain unresolved; incentive ratios are order ratios, not print runs.</x:v>
      </x:c>
      <x:c r="D26" s="16" t="str">
        <x:v>https://leagueofcomicgeeks.com/comic/5003894/dr-blink-superhero-shrink-2
https://leagueofcomicgeeks.com/profile/galko/lists/30379
https://www.comicbookandmoviereviews.com/2024/09/comic-book-covers-that-reflect-classic.html</x:v>
      </x:c>
      <x:c r="E26" s="15" t="str">
        <x:v>Character identification partly unresolved.</x:v>
      </x:c>
    </x:row>
    <x:row r="27" ht="36" hidden="0" customHeight="1">
      <x:c r="A27" s="15" t="str">
        <x:v>CL-DC38-0022</x:v>
      </x:c>
      <x:c r="B27" s="15" t="str">
        <x:v>Cover artwork</x:v>
      </x:c>
      <x:c r="C27" s="15" t="str">
        <x:v>Research reviewed 2026-10-19. Unestablished edition claims remain unresolved; incentive ratios are order ratios, not print runs.</x:v>
      </x:c>
      <x:c r="D27" s="16" t="str">
        <x:v>https://leagueofcomicgeeks.com/comic/7748565/flare-4
https://leagueofcomicgeeks.com/profile/galko/lists/30379
https://www.comics.org/issue/409447/</x:v>
      </x:c>
      <x:c r="E27" s="15" t="str">
        <x:v>Character identification partly unresolved.</x:v>
      </x:c>
    </x:row>
    <x:row r="28" ht="36" hidden="0" customHeight="1">
      <x:c r="A28" s="15" t="str">
        <x:v>CL-DC38-0023</x:v>
      </x:c>
      <x:c r="B28" s="15" t="str">
        <x:v>Cover artwork</x:v>
      </x:c>
      <x:c r="C28" s="15" t="str">
        <x:v>Research reviewed 2026-10-19. Unestablished edition claims remain unresolved; incentive ratios are order ratios, not print runs.</x:v>
      </x:c>
      <x:c r="D28" s="16" t="str">
        <x:v>https://leagueofcomicgeeks.com/comic/9012569/hero-squared-6
https://leagueofcomicgeeks.com/profile/galko/lists/30379
https://www.comics.org/issue/358595/</x:v>
      </x:c>
      <x:c r="E28" s="15" t="str"/>
    </x:row>
    <x:row r="29" ht="48" hidden="0" customHeight="1">
      <x:c r="A29" s="15" t="str">
        <x:v>CL-DC38-0024</x:v>
      </x:c>
      <x:c r="B29" s="15" t="str">
        <x:v>Cover artwork</x:v>
      </x:c>
      <x:c r="C29" s="15" t="str">
        <x:v>Research reviewed 2026-10-19. Unestablished edition claims remain unresolved; incentive ratios are order ratios, not print runs.</x:v>
      </x:c>
      <x:c r="D29" s="16" t="str">
        <x:v>https://leagueofcomicgeeks.com/comic/4877724/absolution-5?variant=6393733
https://leagueofcomicgeeks.com/profile/galko/lists/30379
https://gocollect.com/blog/avatar-press-april-2010-solicitations</x:v>
      </x:c>
      <x:c r="E29" s="15" t="str"/>
    </x:row>
    <x:row r="30" ht="60" hidden="0" customHeight="1">
      <x:c r="A30" s="15" t="str">
        <x:v>CL-DC38-0025</x:v>
      </x:c>
      <x:c r="B30" s="15" t="str">
        <x:v>Cover artwork</x:v>
      </x:c>
      <x:c r="C30" s="15" t="str">
        <x:v>Research reviewed 2026-10-19. Unestablished edition claims remain unresolved; incentive ratios are order ratios, not print runs.</x:v>
      </x:c>
      <x:c r="D30" s="16" t="str">
        <x:v>https://leagueofcomicgeeks.com/comic/5739946/archies-double-digest-magazine-244
https://leagueofcomicgeeks.com/profile/galko/lists/30379
https://comicpreviews.com/shops/bobs-comics/products/archie-double-digest-244</x:v>
      </x:c>
      <x:c r="E30" s="15" t="str"/>
    </x:row>
    <x:row r="31" ht="48" hidden="0" customHeight="1">
      <x:c r="A31" s="15" t="str">
        <x:v>CL-DC38-0026</x:v>
      </x:c>
      <x:c r="B31" s="15" t="str">
        <x:v>Cover artwork</x:v>
      </x:c>
      <x:c r="C31" s="15" t="str">
        <x:v>Research reviewed 2026-10-19. Unestablished edition claims remain unresolved; incentive ratios are order ratios, not print runs.</x:v>
      </x:c>
      <x:c r="D31" s="16" t="str">
        <x:v>https://leagueofcomicgeeks.com/comic/1652103/batman-and-robin-38?variant=9646262
https://leagueofcomicgeeks.com/profile/galko/lists/30379
https://www.dc.com/talent/dave-bullock</x:v>
      </x:c>
      <x:c r="E31" s="15" t="str"/>
    </x:row>
    <x:row r="32" ht="48" hidden="0" customHeight="1">
      <x:c r="A32" s="15" t="str">
        <x:v>CL-DC38-0027</x:v>
      </x:c>
      <x:c r="B32" s="15" t="str">
        <x:v>Cover artwork</x:v>
      </x:c>
      <x:c r="C32" s="15" t="str">
        <x:v>Research reviewed 2026-10-19. Unestablished edition claims remain unresolved; incentive ratios are order ratios, not print runs.</x:v>
      </x:c>
      <x:c r="D32" s="16" t="str">
        <x:v>https://leagueofcomicgeeks.com/comic/7715803/convergence-5?variant=6636098
https://leagueofcomicgeeks.com/profile/galko/lists/30379
https://www.dcuguide.com/Convergence_5</x:v>
      </x:c>
      <x:c r="E32" s="15" t="str">
        <x:v>Character identification partly unresolved.</x:v>
      </x:c>
    </x:row>
    <x:row r="33" ht="72" hidden="0" customHeight="1">
      <x:c r="A33" s="15" t="str">
        <x:v>CL-DC38-0028</x:v>
      </x:c>
      <x:c r="B33" s="15" t="str">
        <x:v>Cover artwork</x:v>
      </x:c>
      <x:c r="C33" s="15" t="str">
        <x:v>Research reviewed 2026-10-19. Unestablished edition claims remain unresolved; incentive ratios are order ratios, not print runs.</x:v>
      </x:c>
      <x:c r="D33" s="16" t="str">
        <x:v>https://leagueofcomicgeeks.com/comic/3523104/grayson-14?variant=6628578
https://leagueofcomicgeeks.com/profile/galko/lists/30379
https://www.midtowncomics.com/p/2274679-grayson-14-cover-c-variant-mikel-janin-warner-bros-animation-dc-x-looney-tunes-cover-signed-by-tom-king/</x:v>
      </x:c>
      <x:c r="E33" s="15" t="str"/>
    </x:row>
    <x:row r="34" ht="36" hidden="0" customHeight="1">
      <x:c r="A34" s="15" t="str">
        <x:v>CL-DC38-0029</x:v>
      </x:c>
      <x:c r="B34" s="15" t="str">
        <x:v>Cover artwork</x:v>
      </x:c>
      <x:c r="C34" s="15" t="str">
        <x:v>Research reviewed 2026-10-19. Unestablished edition claims remain unresolved; incentive ratios are order ratios, not print runs.</x:v>
      </x:c>
      <x:c r="D34" s="16" t="str">
        <x:v>https://leagueofcomicgeeks.com/comic/8149434/insufferable-2?variant=9116225
https://leagueofcomicgeeks.com/profile/galko/lists/30379</x:v>
      </x:c>
      <x:c r="E34" s="15" t="str"/>
    </x:row>
    <x:row r="35" ht="48" hidden="0" customHeight="1">
      <x:c r="A35" s="15" t="str">
        <x:v>CL-DC38-0030</x:v>
      </x:c>
      <x:c r="B35" s="15" t="str">
        <x:v>Cover artwork</x:v>
      </x:c>
      <x:c r="C35" s="15" t="str">
        <x:v>Research reviewed 2026-10-19. Unestablished edition claims remain unresolved; incentive ratios are order ratios, not print runs.</x:v>
      </x:c>
      <x:c r="D35" s="16" t="str">
        <x:v>https://leagueofcomicgeeks.com/comic/9059544/bettie-page-4?variant=9416864
https://leagueofcomicgeeks.com/profile/galko/lists/30379
https://www.comics.org/issue/2171604/</x:v>
      </x:c>
      <x:c r="E35" s="15" t="str">
        <x:v>Character identification partly unresolved.</x:v>
      </x:c>
    </x:row>
    <x:row r="36" ht="48" hidden="0" customHeight="1">
      <x:c r="A36" s="15" t="str">
        <x:v>CL-DC38-0031</x:v>
      </x:c>
      <x:c r="B36" s="15" t="str">
        <x:v>Cover artwork</x:v>
      </x:c>
      <x:c r="C36" s="15" t="str">
        <x:v>Research reviewed 2026-10-19. Unestablished edition claims remain unresolved; incentive ratios are order ratios, not print runs.</x:v>
      </x:c>
      <x:c r="D36" s="16" t="str">
        <x:v>https://leagueofcomicgeeks.com/comic/7684579/chu-1?variant=4416421
https://leagueofcomicgeeks.com/profile/galko/lists/30379
https://www.stadiumcomics.com/collections/image-comics-exclusives/products/chu-1-homage-variant-cover-pre-order</x:v>
      </x:c>
      <x:c r="E36" s="15" t="str"/>
    </x:row>
    <x:row r="37" ht="48" hidden="0" customHeight="1">
      <x:c r="A37" s="15" t="str">
        <x:v>CL-DC38-0032</x:v>
      </x:c>
      <x:c r="B37" s="15" t="str">
        <x:v>Cover artwork</x:v>
      </x:c>
      <x:c r="C37" s="15" t="str">
        <x:v>Research reviewed 2026-10-19. Unestablished edition claims remain unresolved; incentive ratios are order ratios, not print runs.</x:v>
      </x:c>
      <x:c r="D37" s="16" t="str">
        <x:v>https://leagueofcomicgeeks.com/comic/4601882/gutt-ghost-stabbity-bunny-1?variant=8680559
https://leagueofcomicgeeks.com/profile/galko/lists/30379
https://www.scoutcomics.com/collections/all/enzo-garza</x:v>
      </x:c>
      <x:c r="E37" s="15" t="str"/>
    </x:row>
    <x:row r="38" ht="48" hidden="0" customHeight="1">
      <x:c r="A38" s="15" t="str">
        <x:v>CL-DC38-0033</x:v>
      </x:c>
      <x:c r="B38" s="15" t="str">
        <x:v>Cover artwork</x:v>
      </x:c>
      <x:c r="C38" s="15" t="str">
        <x:v>Research reviewed 2026-10-19. Unestablished edition claims remain unresolved; incentive ratios are order ratios, not print runs.</x:v>
      </x:c>
      <x:c r="D38" s="16" t="str">
        <x:v>https://leagueofcomicgeeks.com/comic/8444118/robin-80th-anniversary-100-page-super-spectacular-1?variant=7150570
https://leagueofcomicgeeks.com/profile/galko/lists/30379
https://my.comics.org/issue/2090739/?display=grid</x:v>
      </x:c>
      <x:c r="E38" s="15" t="str"/>
    </x:row>
    <x:row r="39" ht="48" hidden="0" customHeight="1">
      <x:c r="A39" s="15" t="str">
        <x:v>CL-DC38-0034</x:v>
      </x:c>
      <x:c r="B39" s="15" t="str">
        <x:v>Reference / related edition</x:v>
      </x:c>
      <x:c r="C39" s="15" t="str">
        <x:v>Research reviewed 2026-10-19. Unestablished edition claims remain unresolved; incentive ratios are order ratios, not print runs.</x:v>
      </x:c>
      <x:c r="D39" s="16" t="str">
        <x:v>https://leagueofcomicgeeks.com/comic/1722451/the-black-canary-bird-of-prey-tp
https://leagueofcomicgeeks.com/profile/galko/lists/30379
https://dcuguide.com/Flash_Comics_92</x:v>
      </x:c>
      <x:c r="E39" s="15" t="str"/>
    </x:row>
    <x:row r="40" ht="60" hidden="0" customHeight="1">
      <x:c r="A40" s="15" t="str">
        <x:v>CL-DC38-0035</x:v>
      </x:c>
      <x:c r="B40" s="15" t="str">
        <x:v>Cover artwork</x:v>
      </x:c>
      <x:c r="C40" s="15" t="str">
        <x:v>Research reviewed 2026-10-19. Unestablished edition claims remain unresolved; incentive ratios are order ratios, not print runs.</x:v>
      </x:c>
      <x:c r="D40" s="16" t="str">
        <x:v>https://leagueofcomicgeeks.com/comic/6212475/batman-incorporated-3?variant=1843397
https://leagueofcomicgeeks.com/profile/galko/lists/30379
https://static.dc.com/sites/default/files/imce/2022/09-SEP/29_DCConnect.pdf</x:v>
      </x:c>
      <x:c r="E40" s="15" t="str"/>
    </x:row>
    <x:row r="41" ht="48" hidden="0" customHeight="1">
      <x:c r="A41" s="15" t="str">
        <x:v>CL-DC38-0036</x:v>
      </x:c>
      <x:c r="B41" s="15" t="str">
        <x:v>Cover artwork</x:v>
      </x:c>
      <x:c r="C41" s="15" t="str">
        <x:v>Research reviewed 2026-10-19. Unestablished edition claims remain unresolved; incentive ratios are order ratios, not print runs.</x:v>
      </x:c>
      <x:c r="D41" s="16" t="str">
        <x:v>https://leagueofcomicgeeks.com/comic/7055800/harley-quinn-19?variant=1351485
https://leagueofcomicgeeks.com/profile/galko/lists/30379
https://my.comics.org/issue/2462412/</x:v>
      </x:c>
      <x:c r="E41" s="15" t="str"/>
    </x:row>
    <x:row r="42" ht="36" hidden="0" customHeight="1">
      <x:c r="A42" s="15" t="str">
        <x:v>CL-DC38-0037</x:v>
      </x:c>
      <x:c r="B42" s="15" t="str">
        <x:v>Cover artwork</x:v>
      </x:c>
      <x:c r="C42" s="15" t="str">
        <x:v>Research reviewed 2026-10-19. Unestablished edition claims remain unresolved; incentive ratios are order ratios, not print runs.</x:v>
      </x:c>
      <x:c r="D42" s="16" t="str">
        <x:v>https://leagueofcomicgeeks.com/comic/3089884/quick-stops-1?variant=3133664
https://leagueofcomicgeeks.com/profile/galko/lists/30379</x:v>
      </x:c>
      <x:c r="E42" s="15" t="str">
        <x:v>Character identification partly unresolved.</x:v>
      </x:c>
    </x:row>
    <x:row r="43" ht="36" hidden="0" customHeight="1">
      <x:c r="A43" s="15" t="str">
        <x:v>CL-DC38-0038</x:v>
      </x:c>
      <x:c r="B43" s="15" t="str">
        <x:v>Cover artwork</x:v>
      </x:c>
      <x:c r="C43" s="15" t="str">
        <x:v>Research reviewed 2026-10-19. Unestablished edition claims remain unresolved; incentive ratios are order ratios, not print runs.</x:v>
      </x:c>
      <x:c r="D43" s="16" t="str">
        <x:v>https://leagueofcomicgeeks.com/comic/6207178/tim-drake-robin-2?variant=5687406
https://leagueofcomicgeeks.com/profile/galko/lists/30379</x:v>
      </x:c>
      <x:c r="E43" s="15" t="str"/>
    </x:row>
    <x:row r="44" ht="36" hidden="0" customHeight="1">
      <x:c r="A44" s="15" t="str">
        <x:v>CL-DC38-0039</x:v>
      </x:c>
      <x:c r="B44" s="15" t="str">
        <x:v>Cover artwork</x:v>
      </x:c>
      <x:c r="C44" s="15" t="str">
        <x:v>Research reviewed 2026-10-19. Unestablished edition claims remain unresolved; incentive ratios are order ratios, not print runs.</x:v>
      </x:c>
      <x:c r="D44" s="16" t="str">
        <x:v>https://leagueofcomicgeeks.com/comic/1629303/archer-armstrong-assassin-nation-2?variant=1163340
https://leagueofcomicgeeks.com/profile/galko/lists/30379</x:v>
      </x:c>
      <x:c r="E44" s="15" t="str"/>
    </x:row>
    <x:row r="45" ht="48" hidden="0" customHeight="1">
      <x:c r="A45" s="15" t="str">
        <x:v>CL-DC38-0040</x:v>
      </x:c>
      <x:c r="B45" s="15" t="str">
        <x:v>Cover artwork</x:v>
      </x:c>
      <x:c r="C45" s="15" t="str">
        <x:v>Research reviewed 2026-10-19. Unestablished edition claims remain unresolved; incentive ratios are order ratios, not print runs.</x:v>
      </x:c>
      <x:c r="D45" s="16" t="str">
        <x:v>https://leagueofcomicgeeks.com/comic/5541258/nightwing-uncovered-1?variant=9131237
https://leagueofcomicgeeks.com/profile/galko/lists/30379
https://static.dc.com/2024-07/DC-Connect_50.pdf</x:v>
      </x:c>
      <x:c r="E45" s="15" t="str">
        <x:v>Character identification partly unresolved.</x:v>
      </x:c>
    </x:row>
    <x:row r="46" ht="48" hidden="0" customHeight="1">
      <x:c r="A46" s="15" t="str">
        <x:v>CL-DC38-0041</x:v>
      </x:c>
      <x:c r="B46" s="15" t="str">
        <x:v>Cover artwork</x:v>
      </x:c>
      <x:c r="C46" s="15" t="str">
        <x:v>Research reviewed 2026-10-19. Unestablished edition claims remain unresolved; incentive ratios are order ratios, not print runs.</x:v>
      </x:c>
      <x:c r="D46" s="16" t="str">
        <x:v>https://leagueofcomicgeeks.com/comic/8326814/trinity-special-worlds-finest-1?variant=3469878
https://leagueofcomicgeeks.com/profile/galko/lists/30379
https://static.dc.com/2024-07/DC-Connect_50.pdf</x:v>
      </x:c>
      <x:c r="E46" s="15" t="str"/>
    </x:row>
    <x:row r="47" ht="48" hidden="0" customHeight="1">
      <x:c r="A47" s="15" t="str">
        <x:v>CL-DC38-0042</x:v>
      </x:c>
      <x:c r="B47" s="15" t="str">
        <x:v>Cover artwork</x:v>
      </x:c>
      <x:c r="C47" s="15" t="str">
        <x:v>Research reviewed 2026-10-19. Unestablished edition claims remain unresolved; incentive ratios are order ratios, not print runs.</x:v>
      </x:c>
      <x:c r="D47" s="16" t="str">
        <x:v>https://leagueofcomicgeeks.com/comic/6697435/rogue-sun-25?variant=2690291
https://leagueofcomicgeeks.com/profile/galko/lists/30379
https://imagecomics.com/comics/releases/rogue-sun-25</x:v>
      </x:c>
      <x:c r="E47" s="15" t="str"/>
    </x:row>
    <x:row r="48" ht="48" hidden="0" customHeight="1">
      <x:c r="A48" s="15" t="str">
        <x:v>CL-DC38-0043</x:v>
      </x:c>
      <x:c r="B48" s="15" t="str">
        <x:v>Cover artwork</x:v>
      </x:c>
      <x:c r="C48" s="15" t="str">
        <x:v>Missing from supplied workbook; edition and visible figures independently reviewed. Exact on-sale day remains unconfirmed.</x:v>
      </x:c>
      <x:c r="D48" s="16" t="str">
        <x:v>https://www.comics.org/issue/46487/?display=grid
https://comicvine.gamespot.com/profile/cbishop/lists/detective-comics-38-homages-10/19998/
https://www.captcancomics.ca/products/jan13-26-0613</x:v>
      </x:c>
      <x:c r="E48" s="15" t="str"/>
    </x:row>
    <x:row r="49" ht="60" hidden="0" customHeight="1">
      <x:c r="A49" s="15" t="str">
        <x:v>CL-DC38-0044</x:v>
      </x:c>
      <x:c r="B49" s="15" t="str">
        <x:v>Cover artwork</x:v>
      </x:c>
      <x:c r="C49" s="15" t="str">
        <x:v>Missing from supplied workbook; edition and visible figures independently reviewed. Exact on-sale day remains unconfirmed.</x:v>
      </x:c>
      <x:c r="D49" s="16" t="str">
        <x:v>https://www.comics.org/issue/227459/
https://comicvine.gamespot.com/profile/cbishop/lists/detective-comics-38-homages-10/19998/
https://www.comicbookandmoviereviews.com/2024/09/comic-book-covers-that-reflect-classic.html</x:v>
      </x:c>
      <x:c r="E49" s="15" t="str"/>
    </x:row>
    <x:row r="50" ht="36" hidden="0" customHeight="1">
      <x:c r="A50" s="15" t="str">
        <x:v>DC Comics Presents Annual #3 (1984)</x:v>
      </x:c>
      <x:c r="B50" s="15" t="str">
        <x:v>Not added</x:v>
      </x:c>
      <x:c r="C50" s="15" t="str">
        <x:v>Fan homage list incorrectly dates 1983 and suggests resemblance; exact 1984 Gil Kane cover shows an aerial fight of Superman/Captain Marvel/Captain Sivana without the DC38 circle introduction. Insufficient basis for addition.</x:v>
      </x:c>
      <x:c r="D50" s="16" t="str"/>
      <x:c r="E50" s="15" t="str"/>
    </x:row>
    <x:row r="51" ht="36" hidden="0" customHeight="1">
      <x:c r="A51" s="15" t="str">
        <x:v>Secret Origins #19 (1987)</x:v>
      </x:c>
      <x:c r="B51" s="15" t="str">
        <x:v>Not added</x:v>
      </x:c>
      <x:c r="C51" s="15" t="str">
        <x:v>Uncle Sam/Guardian composition uses historical Uncle Sam recruitment-poster imagery; fan list resemblance is insufficient to assert a DC38 homage. Keep as unverified candidate.</x:v>
      </x:c>
      <x:c r="D51" s="16" t="str"/>
      <x:c r="E51" s="15" t="str"/>
    </x:row>
    <x:row r="52" ht="24" hidden="0" customHeight="1">
      <x:c r="A52" s="15" t="str">
        <x:v>Bluntman &amp; Chronic #2 (1993?)</x:v>
      </x:c>
      <x:c r="B52" s="15" t="str">
        <x:v>Not added</x:v>
      </x:c>
      <x:c r="C52" s="15" t="str">
        <x:v>Fan-list entry appears fictional/in-universe prop; actual distributed issue/edition not verified. Do not create a published catalog entry.</x:v>
      </x:c>
      <x:c r="D52" s="16" t="str"/>
      <x:c r="E52" s="15" t="str"/>
    </x:row>
    <x:row r="53" ht="15" hidden="0" customHeight="1">
      <x:c r="A53" s="15" t="str">
        <x:v>Sharky #3C (1998?)</x:v>
      </x:c>
      <x:c r="B53" s="15" t="str">
        <x:v>Not added</x:v>
      </x:c>
      <x:c r="C53" s="15" t="str">
        <x:v>Fan-list text-only variant lead; exact edition and image not independently verified.</x:v>
      </x:c>
      <x:c r="D53" s="16" t="str"/>
      <x:c r="E53" s="15" t="str"/>
    </x:row>
    <x:row r="54" ht="15" hidden="0" customHeight="1">
      <x:c r="A54" s="15" t="str">
        <x:v>Detective Comics #38 facsimiles, replica and Toys R Us editions</x:v>
      </x:c>
      <x:c r="B54" s="15" t="str">
        <x:v>Not added</x:v>
      </x:c>
      <x:c r="C54" s="15" t="str">
        <x:v>Reproduce original art; reference reprints rather than fresh homage compositions.</x:v>
      </x:c>
      <x:c r="D54" s="16" t="str"/>
      <x:c r="E54" s="15" t="str"/>
    </x:row>
    <x:row r="55" ht="48" hidden="0" customHeight="1">
      <x:c r="A55" s="15" t="str">
        <x:v>Upcoming review</x:v>
      </x:c>
      <x:c r="B55" s="15" t="str">
        <x:v>Reviewed 2026-10-19</x:v>
      </x:c>
      <x:c r="C55" s="15" t="str">
        <x:v>No independently verified new Detective Comics #38 homage announced for future 2026/2027 release was found in targeted publisher/distributor and exact-phrase searches as of 2026-10-19. This is a bounded search result, not a claim that none exist. Do not label already-published 2025 Rogue Sun #25 as upcoming.</x:v>
      </x:c>
      <x:c r="D55" s="16" t="str"/>
      <x:c r="E55" s="15" t="str"/>
    </x:row>
  </x:sheetData>
  <x:hyperlinks>
    <x:hyperlink xmlns:r="http://schemas.openxmlformats.org/officeDocument/2006/relationships" ref="D2" r:id="Rfc3225cee4b04899"/>
    <x:hyperlink xmlns:r="http://schemas.openxmlformats.org/officeDocument/2006/relationships" ref="D3" r:id="Rd011f8ccd5f84fb5"/>
    <x:hyperlink xmlns:r="http://schemas.openxmlformats.org/officeDocument/2006/relationships" ref="D4" r:id="R25cf22ca421b41e5"/>
    <x:hyperlink xmlns:r="http://schemas.openxmlformats.org/officeDocument/2006/relationships" ref="D5" r:id="Rbd38b2c3b1e349ff"/>
    <x:hyperlink xmlns:r="http://schemas.openxmlformats.org/officeDocument/2006/relationships" ref="D6" r:id="R29a340e4a5704d3d"/>
    <x:hyperlink xmlns:r="http://schemas.openxmlformats.org/officeDocument/2006/relationships" ref="D7" r:id="R486ca25426da464a"/>
    <x:hyperlink xmlns:r="http://schemas.openxmlformats.org/officeDocument/2006/relationships" ref="D8" r:id="R5058b9ad479c446c"/>
    <x:hyperlink xmlns:r="http://schemas.openxmlformats.org/officeDocument/2006/relationships" ref="D9" r:id="R47ed6abd6fb342d5"/>
    <x:hyperlink xmlns:r="http://schemas.openxmlformats.org/officeDocument/2006/relationships" ref="D10" r:id="R77df9e2d939e4cab"/>
    <x:hyperlink xmlns:r="http://schemas.openxmlformats.org/officeDocument/2006/relationships" ref="D11" r:id="R60c1a96575f241b4"/>
    <x:hyperlink xmlns:r="http://schemas.openxmlformats.org/officeDocument/2006/relationships" ref="D12" r:id="Rc7d9695777d648ba"/>
    <x:hyperlink xmlns:r="http://schemas.openxmlformats.org/officeDocument/2006/relationships" ref="D13" r:id="R3ad89bf4049744b4"/>
    <x:hyperlink xmlns:r="http://schemas.openxmlformats.org/officeDocument/2006/relationships" ref="D14" r:id="Ra306beb2f1a54f55"/>
    <x:hyperlink xmlns:r="http://schemas.openxmlformats.org/officeDocument/2006/relationships" ref="D15" r:id="R4fee5908a9264b51"/>
    <x:hyperlink xmlns:r="http://schemas.openxmlformats.org/officeDocument/2006/relationships" ref="D16" r:id="Ra7986c7a511947c5"/>
    <x:hyperlink xmlns:r="http://schemas.openxmlformats.org/officeDocument/2006/relationships" ref="D17" r:id="R85d3318bdb7b4f3c"/>
    <x:hyperlink xmlns:r="http://schemas.openxmlformats.org/officeDocument/2006/relationships" ref="D18" r:id="R6b42160fd61841a5"/>
    <x:hyperlink xmlns:r="http://schemas.openxmlformats.org/officeDocument/2006/relationships" ref="D19" r:id="Ra3977984d4df46b5"/>
    <x:hyperlink xmlns:r="http://schemas.openxmlformats.org/officeDocument/2006/relationships" ref="D20" r:id="Rf120e6098b4a4dac"/>
    <x:hyperlink xmlns:r="http://schemas.openxmlformats.org/officeDocument/2006/relationships" ref="D21" r:id="R02e17942d6dc4bff"/>
    <x:hyperlink xmlns:r="http://schemas.openxmlformats.org/officeDocument/2006/relationships" ref="D22" r:id="R91f47833aa6046c5"/>
    <x:hyperlink xmlns:r="http://schemas.openxmlformats.org/officeDocument/2006/relationships" ref="D23" r:id="R64a4fbd386504901"/>
    <x:hyperlink xmlns:r="http://schemas.openxmlformats.org/officeDocument/2006/relationships" ref="D24" r:id="R300d7890b9c047a2"/>
    <x:hyperlink xmlns:r="http://schemas.openxmlformats.org/officeDocument/2006/relationships" ref="D25" r:id="R1944afe90ff04e45"/>
    <x:hyperlink xmlns:r="http://schemas.openxmlformats.org/officeDocument/2006/relationships" ref="D26" r:id="R0622cf950b804b66"/>
    <x:hyperlink xmlns:r="http://schemas.openxmlformats.org/officeDocument/2006/relationships" ref="D27" r:id="Re5e950ae35834132"/>
    <x:hyperlink xmlns:r="http://schemas.openxmlformats.org/officeDocument/2006/relationships" ref="D28" r:id="R0b916c1a50444995"/>
    <x:hyperlink xmlns:r="http://schemas.openxmlformats.org/officeDocument/2006/relationships" ref="D29" r:id="R0d806aff37204903"/>
    <x:hyperlink xmlns:r="http://schemas.openxmlformats.org/officeDocument/2006/relationships" ref="D30" r:id="R1bd3cfac125e461d"/>
    <x:hyperlink xmlns:r="http://schemas.openxmlformats.org/officeDocument/2006/relationships" ref="D31" r:id="Rfbff85ed2b5243cd"/>
    <x:hyperlink xmlns:r="http://schemas.openxmlformats.org/officeDocument/2006/relationships" ref="D32" r:id="R4277558efdeb435d"/>
    <x:hyperlink xmlns:r="http://schemas.openxmlformats.org/officeDocument/2006/relationships" ref="D33" r:id="R542c2615803945e2"/>
    <x:hyperlink xmlns:r="http://schemas.openxmlformats.org/officeDocument/2006/relationships" ref="D34" r:id="R4be4f8dba8514bf7"/>
    <x:hyperlink xmlns:r="http://schemas.openxmlformats.org/officeDocument/2006/relationships" ref="D35" r:id="R8d568f62a78c4505"/>
    <x:hyperlink xmlns:r="http://schemas.openxmlformats.org/officeDocument/2006/relationships" ref="D36" r:id="R3dccff86f52c450a"/>
    <x:hyperlink xmlns:r="http://schemas.openxmlformats.org/officeDocument/2006/relationships" ref="D37" r:id="Rff2611c7bc8f4f89"/>
    <x:hyperlink xmlns:r="http://schemas.openxmlformats.org/officeDocument/2006/relationships" ref="D38" r:id="R7972b4d676e54211"/>
    <x:hyperlink xmlns:r="http://schemas.openxmlformats.org/officeDocument/2006/relationships" ref="D39" r:id="R9c574a06d2c64fdc"/>
    <x:hyperlink xmlns:r="http://schemas.openxmlformats.org/officeDocument/2006/relationships" ref="D40" r:id="Ra4ad16547d3e49c4"/>
    <x:hyperlink xmlns:r="http://schemas.openxmlformats.org/officeDocument/2006/relationships" ref="D41" r:id="R27a0dbe02e5f4c02"/>
    <x:hyperlink xmlns:r="http://schemas.openxmlformats.org/officeDocument/2006/relationships" ref="D42" r:id="R88b01c121e924604"/>
    <x:hyperlink xmlns:r="http://schemas.openxmlformats.org/officeDocument/2006/relationships" ref="D43" r:id="R374ef7f7f93840cf"/>
    <x:hyperlink xmlns:r="http://schemas.openxmlformats.org/officeDocument/2006/relationships" ref="D44" r:id="Rcc37ae0d25b34839"/>
    <x:hyperlink xmlns:r="http://schemas.openxmlformats.org/officeDocument/2006/relationships" ref="D45" r:id="R39fb4d6914ab4601"/>
    <x:hyperlink xmlns:r="http://schemas.openxmlformats.org/officeDocument/2006/relationships" ref="D46" r:id="Rba9fb3d11aac46ef"/>
    <x:hyperlink xmlns:r="http://schemas.openxmlformats.org/officeDocument/2006/relationships" ref="D47" r:id="Rf64ca1fb18304460"/>
    <x:hyperlink xmlns:r="http://schemas.openxmlformats.org/officeDocument/2006/relationships" ref="D48" r:id="R3b4d6409058d41ef"/>
    <x:hyperlink xmlns:r="http://schemas.openxmlformats.org/officeDocument/2006/relationships" ref="D49" r:id="Rc257514f05874a6f"/>
    <x:hyperlink xmlns:r="http://schemas.openxmlformats.org/officeDocument/2006/relationships" ref="D50" r:id="R075c35086f854bfd"/>
    <x:hyperlink xmlns:r="http://schemas.openxmlformats.org/officeDocument/2006/relationships" ref="D51" r:id="R5af04f5846af4b88"/>
    <x:hyperlink xmlns:r="http://schemas.openxmlformats.org/officeDocument/2006/relationships" ref="D52" r:id="Rdbd91c0661cc4a1d"/>
    <x:hyperlink xmlns:r="http://schemas.openxmlformats.org/officeDocument/2006/relationships" ref="D53" r:id="R21041368b882494b"/>
    <x:hyperlink xmlns:r="http://schemas.openxmlformats.org/officeDocument/2006/relationships" ref="D54" r:id="R7be6e8607afb43a8"/>
    <x:hyperlink xmlns:r="http://schemas.openxmlformats.org/officeDocument/2006/relationships" ref="D55" r:id="R60d70f8fe29c4025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78</x:v>
      </x:c>
      <x:c r="B1" s="8" t="s">
        <x:v>79</x:v>
      </x:c>
    </x:row>
    <x:row r="2" ht="15" hidden="0" customHeight="1">
      <x:c r="A2" s="10" t="s">
        <x:v>0</x:v>
      </x:c>
      <x:c r="B2" s="15" t="str">
        <x:v>Stable row ID, CL-DC38-NNNN.</x:v>
      </x:c>
    </x:row>
    <x:row r="3" ht="15" hidden="0" customHeight="1">
      <x:c r="A3" s="10" t="s">
        <x:v>1</x:v>
      </x:c>
      <x:c r="B3" s="15" t="s">
        <x:v>80</x:v>
      </x:c>
    </x:row>
    <x:row r="4" ht="15" hidden="0" customHeight="1">
      <x:c r="A4" s="10" t="s">
        <x:v>2</x:v>
      </x:c>
      <x:c r="B4" s="15" t="s">
        <x:v>81</x:v>
      </x:c>
    </x:row>
    <x:row r="5" ht="15" hidden="0" customHeight="1">
      <x:c r="A5" s="10" t="s">
        <x:v>3</x:v>
      </x:c>
      <x:c r="B5" s="15" t="s">
        <x:v>82</x:v>
      </x:c>
    </x:row>
    <x:row r="6" ht="15" hidden="0" customHeight="1">
      <x:c r="A6" s="10" t="s">
        <x:v>4</x:v>
      </x:c>
      <x:c r="B6" s="15" t="s">
        <x:v>83</x:v>
      </x:c>
    </x:row>
    <x:row r="7" ht="15" hidden="0" customHeight="1">
      <x:c r="A7" s="10" t="s">
        <x:v>5</x:v>
      </x:c>
      <x:c r="B7" s="15" t="s">
        <x:v>84</x:v>
      </x:c>
    </x:row>
    <x:row r="8" ht="15" hidden="0" customHeight="1">
      <x:c r="A8" s="10" t="s">
        <x:v>6</x:v>
      </x:c>
      <x:c r="B8" s="15" t="s">
        <x:v>85</x:v>
      </x:c>
    </x:row>
    <x:row r="9" ht="15" hidden="0" customHeight="1">
      <x:c r="A9" s="10" t="s">
        <x:v>7</x:v>
      </x:c>
      <x:c r="B9" s="15" t="s">
        <x:v>86</x:v>
      </x:c>
    </x:row>
    <x:row r="10" ht="15" hidden="0" customHeight="1">
      <x:c r="A10" s="10" t="s">
        <x:v>8</x:v>
      </x:c>
      <x:c r="B10" s="15" t="s">
        <x:v>87</x:v>
      </x:c>
    </x:row>
    <x:row r="11" ht="15" hidden="0" customHeight="1">
      <x:c r="A11" s="10" t="s">
        <x:v>9</x:v>
      </x:c>
      <x:c r="B11" s="15" t="s">
        <x:v>88</x:v>
      </x:c>
    </x:row>
    <x:row r="12" ht="15" hidden="0" customHeight="1">
      <x:c r="A12" s="10" t="s">
        <x:v>10</x:v>
      </x:c>
      <x:c r="B12" s="15" t="s">
        <x:v>89</x:v>
      </x:c>
    </x:row>
    <x:row r="13" ht="15" hidden="0" customHeight="1">
      <x:c r="A13" s="10" t="s">
        <x:v>11</x:v>
      </x:c>
      <x:c r="B13" s="15" t="s">
        <x:v>90</x:v>
      </x:c>
    </x:row>
    <x:row r="14" ht="15" hidden="0" customHeight="1">
      <x:c r="A14" s="10" t="s">
        <x:v>12</x:v>
      </x:c>
      <x:c r="B14" s="15" t="s">
        <x:v>91</x:v>
      </x:c>
    </x:row>
    <x:row r="15" ht="15" hidden="0" customHeight="1">
      <x:c r="A15" s="10" t="s">
        <x:v>13</x:v>
      </x:c>
      <x:c r="B15" s="15" t="s">
        <x:v>92</x:v>
      </x:c>
    </x:row>
    <x:row r="16" ht="15" hidden="0" customHeight="1">
      <x:c r="A16" s="10" t="s">
        <x:v>14</x:v>
      </x:c>
      <x:c r="B16" s="15" t="s">
        <x:v>93</x:v>
      </x:c>
    </x:row>
    <x:row r="17" ht="15" hidden="0" customHeight="1">
      <x:c r="A17" s="10" t="s">
        <x:v>15</x:v>
      </x:c>
      <x:c r="B17" s="15" t="str">
        <x:v>Evidence tying the cover to Detective Comics #38; indirect branches and reused art are documented explicitly.</x:v>
      </x:c>
    </x:row>
    <x:row r="18" ht="15" hidden="0" customHeight="1">
      <x:c r="A18" s="10" t="s">
        <x:v>16</x:v>
      </x:c>
      <x:c r="B18" s="15" t="s">
        <x:v>94</x:v>
      </x:c>
    </x:row>
    <x:row r="19" ht="24" hidden="0" customHeight="1">
      <x:c r="A19" s="10" t="s">
        <x:v>17</x:v>
      </x:c>
      <x:c r="B19" s="15" t="str">
        <x:v>Verified = exact cover and target supported by reviewed edition-specific sources. Partial = remaining attribution, edition or target uncertainty; visual resemblance alone is not creator confirmation.</x:v>
      </x:c>
    </x:row>
    <x:row r="20" ht="15" hidden="0" customHeight="1">
      <x:c r="A20" s="10" t="s">
        <x:v>18</x:v>
      </x:c>
      <x:c r="B20" s="15" t="s">
        <x:v>95</x:v>
      </x:c>
    </x:row>
    <x:row r="21" ht="15" hidden="0" customHeight="1">
      <x:c r="A21" s="10" t="s">
        <x:v>19</x:v>
      </x:c>
      <x:c r="B21" s="15" t="s">
        <x:v>96</x:v>
      </x:c>
    </x:row>
    <x:row r="22" ht="15" hidden="0" customHeight="1">
      <x:c r="A22" s="10" t="s">
        <x:v>20</x:v>
      </x:c>
      <x:c r="B22" s="15" t="str">
        <x:v>Best available exact-edition cover image; native scan limitations are recorded in Collector Notes.</x:v>
      </x:c>
    </x:row>
    <x:row r="23" ht="15" hidden="0" customHeight="1">
      <x:c r="A23" s="10" t="s">
        <x:v>21</x:v>
      </x:c>
      <x:c r="B23" s="15" t="str">
        <x:v>Verified artist account when documented; otherwise explicitly unknown.</x:v>
      </x:c>
    </x:row>
    <x:row r="24" ht="15" hidden="0" customHeight="1">
      <x:c r="A24" s="10" t="s">
        <x:v>22</x:v>
      </x:c>
      <x:c r="B24" s="15" t="s">
        <x:v>97</x:v>
      </x:c>
    </x:row>
    <x:row r="25" ht="15" hidden="0" customHeight="1">
      <x:c r="A25" s="10" t="s">
        <x:v>23</x:v>
      </x:c>
      <x:c r="B25" s="15" t="s">
        <x:v>98</x:v>
      </x:c>
    </x:row>
  </x:sheetData>
  <x:pageMargins left="0.7" right="0.7" top="0.75" bottom="0.75" header="0.3" footer="0.3"/>
</x:worksheet>
</file>