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13c8942b840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talog" sheetId="1" r:id="Rbda295b5e2354203"/>
    <x:sheet xmlns:r="http://schemas.openxmlformats.org/officeDocument/2006/relationships" name="Dashboard" sheetId="2" r:id="R8d6f658544d94a18"/>
    <x:sheet xmlns:r="http://schemas.openxmlformats.org/officeDocument/2006/relationships" name="Research Log" sheetId="3" r:id="R8a71d80bc1c2473e"/>
    <x:sheet xmlns:r="http://schemas.openxmlformats.org/officeDocument/2006/relationships" name="Data Dictionary" sheetId="4" r:id="Rae1562acc8644e4d"/>
  </x:sheets>
</x:workbook>
</file>

<file path=xl/sharedStrings.xml><?xml version="1.0" encoding="utf-8"?>
<x:sst xmlns:x="http://schemas.openxmlformats.org/spreadsheetml/2006/main">
  <x:si>
    <x:t xml:space="preserve">ID</x:t>
  </x:si>
  <x:si>
    <x:t xml:space="preserve">Title</x:t>
  </x:si>
  <x:si>
    <x:t xml:space="preserve">Issue</x:t>
  </x:si>
  <x:si>
    <x:t xml:space="preserve">Year</x:t>
  </x:si>
  <x:si>
    <x:t xml:space="preserve">Publisher</x:t>
  </x:si>
  <x:si>
    <x:t xml:space="preserve">Cover Artist</x:t>
  </x:si>
  <x:si>
    <x:t xml:space="preserve">Variant</x:t>
  </x:si>
  <x:si>
    <x:t xml:space="preserve">Homage Type</x:t>
  </x:si>
  <x:si>
    <x:t xml:space="preserve">Subject</x:t>
  </x:si>
  <x:si>
    <x:t xml:space="preserve">Exclusive</x:t>
  </x:si>
  <x:si>
    <x:t xml:space="preserve">Convention</x:t>
  </x:si>
  <x:si>
    <x:t xml:space="preserve">Print Run</x:t>
  </x:si>
  <x:si>
    <x:t xml:space="preserve">Format / Finish</x:t>
  </x:si>
  <x:si>
    <x:t xml:space="preserve">Country / Language</x:t>
  </x:si>
  <x:si>
    <x:t xml:space="preserve">Release Date</x:t>
  </x:si>
  <x:si>
    <x:t xml:space="preserve">Lineage Notes</x:t>
  </x:si>
  <x:si>
    <x:t xml:space="preserve">Collector Notes</x:t>
  </x:si>
  <x:si>
    <x:t xml:space="preserve">Verification</x:t>
  </x:si>
  <x:si>
    <x:t xml:space="preserve">Primary URL</x:t>
  </x:si>
  <x:si>
    <x:t xml:space="preserve">Secondary URL</x:t>
  </x:si>
  <x:si>
    <x:t xml:space="preserve">Image URL</x:t>
  </x:si>
  <x:si>
    <x:t xml:space="preserve">Artist Instagram</x:t>
  </x:si>
  <x:si>
    <x:t xml:space="preserve">Pub Status</x:t>
  </x:si>
  <x:si>
    <x:t xml:space="preserve">Research Added</x:t>
  </x:si>
  <x:si>
    <x:t xml:space="preserve">Daredevil #181 (1982) Homage Cover Catalog</x:t>
  </x:si>
  <x:si>
    <x:t xml:space="preserve">Summary</x:t>
  </x:si>
  <x:si>
    <x:t xml:space="preserve">Count</x:t>
  </x:si>
  <x:si>
    <x:t xml:space="preserve">Share</x:t>
  </x:si>
  <x:si>
    <x:t xml:space="preserve">Research Log entries</x:t>
  </x:si>
  <x:si>
    <x:t xml:space="preserve">Earliest year</x:t>
  </x:si>
  <x:si>
    <x:t xml:space="preserve">Latest year</x:t>
  </x:si>
  <x:si>
    <x:t xml:space="preserve">Verified</x:t>
  </x:si>
  <x:si>
    <x:t xml:space="preserve">Partial</x:t>
  </x:si>
  <x:si>
    <x:t xml:space="preserve">Needs Review</x:t>
  </x:si>
  <x:si>
    <x:t xml:space="preserve">Homage type</x:t>
  </x:si>
  <x:si>
    <x:t xml:space="preserve">Direct homage</x:t>
  </x:si>
  <x:si>
    <x:t xml:space="preserve">By decade</x:t>
  </x:si>
  <x:si>
    <x:t xml:space="preserve">1960s</x:t>
  </x:si>
  <x:si>
    <x:t xml:space="preserve">1970s</x:t>
  </x:si>
  <x:si>
    <x:t xml:space="preserve">1980s</x:t>
  </x:si>
  <x:si>
    <x:t xml:space="preserve">1990s</x:t>
  </x:si>
  <x:si>
    <x:t xml:space="preserve">2000s</x:t>
  </x:si>
  <x:si>
    <x:t xml:space="preserve">2010s</x:t>
  </x:si>
  <x:si>
    <x:t xml:space="preserve">2020s</x:t>
  </x:si>
  <x:si>
    <x:t xml:space="preserve">Marvel Comics</x:t>
  </x:si>
  <x:si>
    <x:t xml:space="preserve">Action Lab Comics</x:t>
  </x:si>
  <x:si>
    <x:t xml:space="preserve">Hachette</x:t>
  </x:si>
  <x:si>
    <x:t xml:space="preserve">IDW Publishing</x:t>
  </x:si>
  <x:si>
    <x:t xml:space="preserve">Candidate</x:t>
  </x:si>
  <x:si>
    <x:t xml:space="preserve">Decision</x:t>
  </x:si>
  <x:si>
    <x:t xml:space="preserve">Reason</x:t>
  </x:si>
  <x:si>
    <x:t xml:space="preserve">Best Source</x:t>
  </x:si>
  <x:si>
    <x:t xml:space="preserve">Follow-up</x:t>
  </x:si>
  <x:si>
    <x:t xml:space="preserve">galko LCG list (12 items)</x:t>
  </x:si>
  <x:si>
    <x:t xml:space="preserve">Source</x:t>
  </x:si>
  <x:si>
    <x:t xml:space="preserve">Primary lead list pulled in full via the browser on 2026-10-13; raw dump saved to the project.</x:t>
  </x:si>
  <x:si>
    <x:t xml:space="preserve">https://leagueofcomicgeeks.com/profile/galko/lists/19852</x:t>
  </x:si>
  <x:si>
    <x:t xml:space="preserve">Daredevil #181 (1981)</x:t>
  </x:si>
  <x:si>
    <x:t xml:space="preserve">Excluded</x:t>
  </x:si>
  <x:si>
    <x:t xml:space="preserve">The original issue or an edition of it.</x:t>
  </x:si>
  <x:si>
    <x:t xml:space="preserve">https://leagueofcomicgeeks.com/comic/4871231/daredevil-181</x:t>
  </x:si>
  <x:si>
    <x:t xml:space="preserve">Daredevil #181 Newsstand Edition (1981)</x:t>
  </x:si>
  <x:si>
    <x:t xml:space="preserve">https://leagueofcomicgeeks.com/comic/4871231/daredevil-181?variant=9726699</x:t>
  </x:si>
  <x:si>
    <x:t xml:space="preserve">Daredevil #181 Facsimile Edition 2019 (2019)</x:t>
  </x:si>
  <x:si>
    <x:t xml:space="preserve">https://leagueofcomicgeeks.com/comic/4871231/daredevil-181?variant=3987190</x:t>
  </x:si>
  <x:si>
    <x:t xml:space="preserve">Field</x:t>
  </x:si>
  <x:si>
    <x:t xml:space="preserve">Definition</x:t>
  </x:si>
  <x:si>
    <x:t xml:space="preserve">Stable row ID, CL-GSXM1-NNNN.</x:t>
  </x:si>
  <x:si>
    <x:t xml:space="preserve">Series title of the homage comic.</x:t>
  </x:si>
  <x:si>
    <x:t xml:space="preserve">Issue number; series year added when ambiguous.</x:t>
  </x:si>
  <x:si>
    <x:t xml:space="preserve">Publication year (cover-date year when no street date).</x:t>
  </x:si>
  <x:si>
    <x:t xml:space="preserve">Publisher (imprint in parentheses).</x:t>
  </x:si>
  <x:si>
    <x:t xml:space="preserve">Homage cover artist; notes say when inferred.</x:t>
  </x:si>
  <x:si>
    <x:t xml:space="preserve">Which cover of the issue is the homage.</x:t>
  </x:si>
  <x:si>
    <x:t xml:space="preserve">Direct homage, Parody / homage, Self-homage / reinterpretation, or Needs target review (listed as a homage but composition not yet checked).</x:t>
  </x:si>
  <x:si>
    <x:t xml:space="preserve">Characters shown, when known.</x:t>
  </x:si>
  <x:si>
    <x:t xml:space="preserve">Retailer exclusive, if any.</x:t>
  </x:si>
  <x:si>
    <x:t xml:space="preserve">Convention exclusive, if any.</x:t>
  </x:si>
  <x:si>
    <x:t xml:space="preserve">Limit or ratio when stated.</x:t>
  </x:si>
  <x:si>
    <x:t xml:space="preserve">Cover format (standard, variant, magazine, HC, ashcan).</x:t>
  </x:si>
  <x:si>
    <x:t xml:space="preserve">Edition market.</x:t>
  </x:si>
  <x:si>
    <x:t xml:space="preserve">Street date YYYY-MM-DD, or cover date as noted.</x:t>
  </x:si>
  <x:si>
    <x:t xml:space="preserve">Evidence tying the cover to Giant-Size X-Men #1.</x:t>
  </x:si>
  <x:si>
    <x:t xml:space="preserve">Caveats, conflicts and next checks.</x:t>
  </x:si>
  <x:si>
    <x:t xml:space="preserve">Verified = two sources name GSXM #1 as the target (an explicit statement on the issue's own database record plus a curated homage list counts). Partial = one source. Needs Review = conflict or target unconfirmed.</x:t>
  </x:si>
  <x:si>
    <x:t xml:space="preserve">Best source.</x:t>
  </x:si>
  <x:si>
    <x:t xml:space="preserve">Corroborating source.</x:t>
  </x:si>
  <x:si>
    <x:t xml:space="preserve">Direct cover image when found (not all viewed).</x:t>
  </x:si>
  <x:si>
    <x:t xml:space="preserve">Not researched this round.</x:t>
  </x:si>
  <x:si>
    <x:t xml:space="preserve">Published / Upcoming.</x:t>
  </x:si>
  <x:si>
    <x:t xml:space="preserve">Research round that added the row.</x:t>
  </x:si>
</x:sst>
</file>

<file path=xl/styles.xml><?xml version="1.0" encoding="utf-8"?>
<x:styleSheet xmlns:x="http://schemas.openxmlformats.org/spreadsheetml/2006/main">
  <x:numFmts count="4">
    <x:numFmt numFmtId="164" formatCode="General"/>
    <x:numFmt numFmtId="165" formatCode="0%"/>
    <x:numFmt numFmtId="200" formatCode="yyyy-mm-dd"/>
    <x:numFmt numFmtId="201" formatCode="0"/>
  </x:numFmts>
  <x:fonts count="12">
    <x:font>
      <x:sz val="11"/>
      <x:color theme="1"/>
      <x:name val="Calibri"/>
      <x:family val="2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0"/>
      <x:color rgb="FFFFFFFF"/>
      <x:name val="Arial"/>
    </x:font>
    <x:font>
      <x:sz val="10"/>
      <x:name val="Arial"/>
    </x:font>
    <x:font>
      <x:u val="single"/>
      <x:sz val="10"/>
      <x:color rgb="FF1F5FBF"/>
      <x:name val="Arial"/>
    </x:font>
    <x:font>
      <x:b/>
      <x:sz val="14"/>
      <x:name val="Arial"/>
    </x:font>
    <x:font>
      <x:sz val="10"/>
      <x:color theme="1"/>
      <x:name val="Arial"/>
    </x:font>
    <x:font>
      <x:i/>
      <x:sz val="10"/>
      <x:name val="Arial"/>
    </x:font>
    <x:font>
      <x:sz val="9"/>
      <x:color rgb="FF666666"/>
      <x:name val="Arial"/>
    </x:font>
    <x:font>
      <x:b/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3A5F"/>
      </x:patternFill>
    </x:fill>
  </x:fills>
  <x:borders count="1">
    <x:border diagonalUp="0" diagonalDown="0">
      <x:left/>
      <x:right/>
      <x:top/>
      <x:bottom/>
      <x:diagonal/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18">
    <x:xf numFmtId="164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4" fillId="2" borderId="0" xfId="0" applyFont="1" applyBorder="0" applyAlignment="1" applyProtection="0">
      <x:alignment horizontal="general" vertical="center" wrapText="1" shrinkToFit="0"/>
      <x:protection locked="1" hidden="0"/>
    </x:xf>
    <x:xf numFmtId="164" fontId="5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6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7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9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0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4" fillId="2" borderId="0" xfId="0" applyFont="1" applyBorder="0" applyAlignment="0" applyProtection="0">
      <x:alignment horizontal="general" vertical="bottom" wrapText="0" shrinkToFit="0"/>
      <x:protection locked="1" hidden="0"/>
    </x:xf>
    <x:xf numFmtId="165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1" fillId="0" borderId="0" xfId="0" applyFont="1" applyBorder="0" applyAlignment="0" applyProtection="0">
      <x:alignment horizontal="general" vertical="bottom" wrapText="0" shrinkToFit="0"/>
      <x:protection locked="1" hidden="0"/>
    </x:xf>
    <x:xf numFmtId="200" fontId="1" fillId="0" borderId="0" xfId="0" applyNumberFormat="1" applyFont="1" applyFill="1" applyBorder="1" applyAlignment="1">
      <x:alignment horizontal="general" vertical="top" wrapText="1"/>
    </x:xf>
    <x:xf numFmtId="201" fontId="1" fillId="0" borderId="0" xfId="0" applyNumberFormat="1" applyFont="1" applyFill="1" applyBorder="1" applyAlignment="1">
      <x:alignment horizontal="general" vertical="top" wrapText="1"/>
    </x:xf>
    <x:xf numFmtId="164" fontId="1" fillId="0" borderId="0" xfId="0" applyNumberFormat="1" applyFont="1" applyFill="1" applyBorder="1" applyAlignment="1">
      <x:alignment horizontal="general" vertical="top" wrapText="1"/>
    </x:xf>
    <x:xf numFmtId="164" fontId="6" fillId="0" borderId="0" xfId="0" applyNumberFormat="1" applyFont="1" applyFill="1" applyBorder="1" applyAlignment="1">
      <x:alignment horizontal="general" vertical="top" wrapText="1"/>
    </x:xf>
    <x:xf numFmtId="164" fontId="10" fillId="0" borderId="0" xfId="0" applyNumberFormat="1" applyFont="1" applyFill="1" applyBorder="1" applyAlignment="1">
      <x:alignment horizontal="general" vertical="bottom" wrapText="1"/>
    </x:xf>
    <x:xf numFmtId="164" fontId="9" fillId="0" borderId="0" xfId="0" applyNumberFormat="1" applyFont="1" applyFill="1" applyBorder="1" applyAlignment="1">
      <x:alignment horizontal="general" vertical="bottom" wrapText="1"/>
    </x:xf>
    <x:xf numFmtId="164" fontId="1" fillId="0" borderId="0" xfId="0" applyFont="1" applyBorder="0" applyAlignment="1" applyProtection="0">
      <x:alignment horizontal="general" vertical="top" wrapText="1" shrinkToFit="0"/>
      <x:protection locked="1" hidden="0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9">
    <x:dxf>
      <x:fill>
        <x:patternFill>
          <x:bgColor rgb="FF1F3A5F"/>
        </x:patternFill>
      </x:fill>
    </x:dxf>
    <x:dxf>
      <x:fill>
        <x:patternFill>
          <x:bgColor rgb="FF000000"/>
        </x:patternFill>
      </x:fill>
    </x:dxf>
    <x:dxf>
      <x:fill>
        <x:patternFill>
          <x:bgColor rgb="FFFFFFFF"/>
        </x:patternFill>
      </x:fill>
    </x:dxf>
    <x:dxf>
      <x:fill>
        <x:patternFill>
          <x:bgColor rgb="FFC6EFCE"/>
        </x:patternFill>
      </x:fill>
    </x:dxf>
    <x:dxf>
      <x:fill>
        <x:patternFill>
          <x:bgColor rgb="FFFFEB9C"/>
        </x:patternFill>
      </x:fill>
    </x:dxf>
    <x:dxf>
      <x:fill>
        <x:patternFill>
          <x:bgColor rgb="FF1F5FBF"/>
        </x:patternFill>
      </x:fill>
    </x:dxf>
    <x:dxf>
      <x:fill>
        <x:patternFill>
          <x:bgColor rgb="FFC6EFCE"/>
        </x:patternFill>
      </x:fill>
    </x:dxf>
    <x:dxf>
      <x:fill>
        <x:patternFill>
          <x:bgColor rgb="FFFFEB9C"/>
        </x:patternFill>
      </x:fill>
    </x:dxf>
    <x:dxf>
      <x:fill>
        <x:patternFill>
          <x:bgColor rgb="FFFFC7CE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1F5FBF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6EFCE"/>
      <x:rgbColor rgb="FFFFEB9C"/>
      <x:rgbColor rgb="FF99CCFF"/>
      <x:rgbColor rgb="FFFF99CC"/>
      <x:rgbColor rgb="FFCC99FF"/>
      <x:rgbColor rgb="FFFFC7CE"/>
      <x:rgbColor rgb="FF3366FF"/>
      <x:rgbColor rgb="FF33CCCC"/>
      <x:rgbColor rgb="FF99CC00"/>
      <x:rgbColor rgb="FFFFCC00"/>
      <x:rgbColor rgb="FFFF9900"/>
      <x:rgbColor rgb="FFFF6600"/>
      <x:rgbColor rgb="FF666666"/>
      <x:rgbColor rgb="FF969696"/>
      <x:rgbColor rgb="FF1F3A5F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08c80416d444f5" /><Relationship Type="http://schemas.openxmlformats.org/officeDocument/2006/relationships/theme" Target="/xl/theme/theme1.xml" Id="Redc845ade80e410e" /><Relationship Type="http://schemas.openxmlformats.org/officeDocument/2006/relationships/sharedStrings" Target="/xl/sharedStrings.xml" Id="R3b68eb74aed94759" /><Relationship Type="http://schemas.openxmlformats.org/officeDocument/2006/relationships/worksheet" Target="/xl/worksheets/sheet1.xml" Id="Rbda295b5e2354203" /><Relationship Type="http://schemas.openxmlformats.org/officeDocument/2006/relationships/worksheet" Target="/xl/worksheets/sheet2.xml" Id="R8d6f658544d94a18" /><Relationship Type="http://schemas.openxmlformats.org/officeDocument/2006/relationships/worksheet" Target="/xl/worksheets/sheet3.xml" Id="R8a71d80bc1c2473e" /><Relationship Type="http://schemas.openxmlformats.org/officeDocument/2006/relationships/worksheet" Target="/xl/worksheets/sheet4.xml" Id="Rae1562acc8644e4d" /></Relationships>
</file>

<file path=xl/tables/table1.xml><?xml version="1.0" encoding="utf-8"?>
<x:table xmlns:x="http://schemas.openxmlformats.org/spreadsheetml/2006/main" id="1" name="DARE181Catalog" displayName="DARE181Catalog" ref="A1:X10" headerRowCount="1" totalsRowCount="0" totalsRowShown="0">
  <x:autoFilter ref="A1:X10"/>
  <x:tableColumns count="24">
    <x:tableColumn id="1" name="ID"/>
    <x:tableColumn id="2" name="Title"/>
    <x:tableColumn id="3" name="Issue"/>
    <x:tableColumn id="4" name="Year"/>
    <x:tableColumn id="5" name="Publisher"/>
    <x:tableColumn id="6" name="Cover Artist"/>
    <x:tableColumn id="7" name="Variant"/>
    <x:tableColumn id="8" name="Homage Type"/>
    <x:tableColumn id="9" name="Subject"/>
    <x:tableColumn id="10" name="Exclusive"/>
    <x:tableColumn id="11" name="Convention"/>
    <x:tableColumn id="12" name="Print Run"/>
    <x:tableColumn id="13" name="Format / Finish"/>
    <x:tableColumn id="14" name="Country / Language"/>
    <x:tableColumn id="15" name="Release Date"/>
    <x:tableColumn id="16" name="Lineage Notes"/>
    <x:tableColumn id="17" name="Collector Notes"/>
    <x:tableColumn id="18" name="Verification"/>
    <x:tableColumn id="19" name="Primary URL"/>
    <x:tableColumn id="20" name="Secondary URL"/>
    <x:tableColumn id="21" name="Image URL"/>
    <x:tableColumn id="22" name="Artist Instagram"/>
    <x:tableColumn id="23" name="Pub Status"/>
    <x:tableColumn id="24" name="Research Added"/>
  </x:tableColumns>
</x: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leagueofcomicgeeks.com/comic/9364884/daredevil-by-frank-miller-klaus-janson-omnibus-hc" TargetMode="External" Id="R5b8e9bf305004d98" /><Relationship Type="http://schemas.openxmlformats.org/officeDocument/2006/relationships/hyperlink" Target="https://leagueofcomicgeeks.com/profile/galko/lists/19852" TargetMode="External" Id="R6c344d7f3b2c400d" /><Relationship Type="http://schemas.openxmlformats.org/officeDocument/2006/relationships/hyperlink" Target="https://s3.amazonaws.com/comicgeeks/comics/covers/medium-9364884.jpg" TargetMode="External" Id="Ree7ff2261caf4ab8" /><Relationship Type="http://schemas.openxmlformats.org/officeDocument/2006/relationships/hyperlink" Target="https://leagueofcomicgeeks.com/comic/3837768/teenage-mutant-ninja-turtles-3?variant=9968687" TargetMode="External" Id="Ra7740fc48bfe4ee6" /><Relationship Type="http://schemas.openxmlformats.org/officeDocument/2006/relationships/hyperlink" Target="https://leagueofcomicgeeks.com/profile/galko/lists/19852" TargetMode="External" Id="Rdfc14be7fc2a4370" /><Relationship Type="http://schemas.openxmlformats.org/officeDocument/2006/relationships/hyperlink" Target="https://s3.amazonaws.com/comicgeeks/comics/covers/medium-9968687.jpg" TargetMode="External" Id="Ra3d5a0a622844ec9" /><Relationship Type="http://schemas.openxmlformats.org/officeDocument/2006/relationships/hyperlink" Target="https://leagueofcomicgeeks.com/comic/6493857/x-23-15?variant=4072431" TargetMode="External" Id="Rb0cfaa60f18f4e44" /><Relationship Type="http://schemas.openxmlformats.org/officeDocument/2006/relationships/hyperlink" Target="https://leagueofcomicgeeks.com/profile/galko/lists/19852" TargetMode="External" Id="R9a16b211326740f1" /><Relationship Type="http://schemas.openxmlformats.org/officeDocument/2006/relationships/hyperlink" Target="https://s3.amazonaws.com/comicgeeks/comics/covers/medium-4072431.jpg" TargetMode="External" Id="R0b953ccb6bfb4624" /><Relationship Type="http://schemas.openxmlformats.org/officeDocument/2006/relationships/hyperlink" Target="https://leagueofcomicgeeks.com/comic/4788274/holy-fcked-4" TargetMode="External" Id="R93e001ad6ef043c1" /><Relationship Type="http://schemas.openxmlformats.org/officeDocument/2006/relationships/hyperlink" Target="https://leagueofcomicgeeks.com/profile/galko/lists/19852" TargetMode="External" Id="R5dbb6c7ec72f4996" /><Relationship Type="http://schemas.openxmlformats.org/officeDocument/2006/relationships/hyperlink" Target="https://s3.amazonaws.com/comicgeeks/comics/covers/medium-4788274.jpg" TargetMode="External" Id="R3b4e8367ec4546bd" /><Relationship Type="http://schemas.openxmlformats.org/officeDocument/2006/relationships/hyperlink" Target="https://leagueofcomicgeeks.com/comic/1528953/the-ultimate-graphic-novels-collection-marvel-masters-frank-miller-hc" TargetMode="External" Id="R3197988e7b3c4509" /><Relationship Type="http://schemas.openxmlformats.org/officeDocument/2006/relationships/hyperlink" Target="https://leagueofcomicgeeks.com/profile/galko/lists/19852" TargetMode="External" Id="R7016d202f2124864" /><Relationship Type="http://schemas.openxmlformats.org/officeDocument/2006/relationships/hyperlink" Target="https://s3.amazonaws.com/comicgeeks/comics/covers/medium-1528953.jpg" TargetMode="External" Id="Re933fc7ea2574c62" /><Relationship Type="http://schemas.openxmlformats.org/officeDocument/2006/relationships/hyperlink" Target="https://leagueofcomicgeeks.com/comic/1739561/marvel-masterworks-daredevil-vol-16-hc" TargetMode="External" Id="R3858e3ed5bad41c1" /><Relationship Type="http://schemas.openxmlformats.org/officeDocument/2006/relationships/hyperlink" Target="https://leagueofcomicgeeks.com/profile/galko/lists/19852" TargetMode="External" Id="R598e570be9094659" /><Relationship Type="http://schemas.openxmlformats.org/officeDocument/2006/relationships/hyperlink" Target="https://s3.amazonaws.com/comicgeeks/comics/covers/medium-1739561.jpg" TargetMode="External" Id="R4055fb3338784a94" /><Relationship Type="http://schemas.openxmlformats.org/officeDocument/2006/relationships/hyperlink" Target="https://leagueofcomicgeeks.com/comic/3686344/daredevil-7?variant=4125421" TargetMode="External" Id="R748bc3198f8c4c14" /><Relationship Type="http://schemas.openxmlformats.org/officeDocument/2006/relationships/hyperlink" Target="https://www.marvel.com/articles/comics/classic-homage-variant-covers-reimagine-memorable-comic-book-covers-marvel-comics-history" TargetMode="External" Id="R932ac777f05b4ba7" /><Relationship Type="http://schemas.openxmlformats.org/officeDocument/2006/relationships/hyperlink" Target="https://s3.amazonaws.com/comicgeeks/comics/covers/medium-4125421.jpg" TargetMode="External" Id="Re5474d8825114d14" /><Relationship Type="http://schemas.openxmlformats.org/officeDocument/2006/relationships/hyperlink" Target="https://leagueofcomicgeeks.com/comic/9364884/daredevil-by-frank-miller-klaus-janson-omnibus-hc?variant=4506284" TargetMode="External" Id="R8283a568f5024fd4" /><Relationship Type="http://schemas.openxmlformats.org/officeDocument/2006/relationships/hyperlink" Target="https://leagueofcomicgeeks.com/profile/galko/lists/19852" TargetMode="External" Id="R0c7005754183406b" /><Relationship Type="http://schemas.openxmlformats.org/officeDocument/2006/relationships/hyperlink" Target="https://s3.amazonaws.com/comicgeeks/comics/covers/medium-4506284.jpg" TargetMode="External" Id="R7fc5652415914b65" /><Relationship Type="http://schemas.openxmlformats.org/officeDocument/2006/relationships/hyperlink" Target="https://leagueofcomicgeeks.com/comic/8414165/daredevil-gang-war-3" TargetMode="External" Id="R707a307377cc49fe" /><Relationship Type="http://schemas.openxmlformats.org/officeDocument/2006/relationships/hyperlink" Target="https://leagueofcomicgeeks.com/profile/galko/lists/19852" TargetMode="External" Id="R1690fc5a33fc400c" /><Relationship Type="http://schemas.openxmlformats.org/officeDocument/2006/relationships/hyperlink" Target="https://s3.amazonaws.com/comicgeeks/comics/covers/medium-8414165.jpg" TargetMode="External" Id="R0f520c2f7fdf4318" /><Relationship Type="http://schemas.openxmlformats.org/officeDocument/2006/relationships/table" Target="/xl/tables/table1.xml" Id="Rdb0766b8dfd7446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leagueofcomicgeeks.com/profile/galko/lists/19852" TargetMode="External" Id="Rf208a0a642f146ba" /><Relationship Type="http://schemas.openxmlformats.org/officeDocument/2006/relationships/hyperlink" Target="https://leagueofcomicgeeks.com/comic/4871231/daredevil-181" TargetMode="External" Id="Rf326af9c77a74c98" /><Relationship Type="http://schemas.openxmlformats.org/officeDocument/2006/relationships/hyperlink" Target="https://leagueofcomicgeeks.com/comic/4871231/daredevil-181?variant=9726699" TargetMode="External" Id="R9202553e88f54c1c" /><Relationship Type="http://schemas.openxmlformats.org/officeDocument/2006/relationships/hyperlink" Target="https://leagueofcomicgeeks.com/comic/4871231/daredevil-181?variant=3987190" TargetMode="External" Id="Rfbe41949c04140c4" /><Relationship Type="http://schemas.openxmlformats.org/officeDocument/2006/relationships/hyperlink" Target="https://leagueofcomicgeeks.com/comic/4871231/daredevil-181?variant=3987190" TargetMode="External" Id="Ra37678a3d6f641e2" /><Relationship Type="http://schemas.openxmlformats.org/officeDocument/2006/relationships/hyperlink" Target="https://leagueofcomicgeeks.com/comic/4871231/daredevil-181?variant=3987190" TargetMode="External" Id="R123095b441f44f0b" /><Relationship Type="http://schemas.openxmlformats.org/officeDocument/2006/relationships/hyperlink" Target="https://leagueofcomicgeeks.com/comic/4871231/daredevil-181?variant=3987190" TargetMode="External" Id="R027600c5eb1f4653" /><Relationship Type="http://schemas.openxmlformats.org/officeDocument/2006/relationships/hyperlink" Target="https://leagueofcomicgeeks.com/comic/4871231/daredevil-181?variant=3987190" TargetMode="External" Id="R1ffab0b2713f490e" /><Relationship Type="http://schemas.openxmlformats.org/officeDocument/2006/relationships/hyperlink" Target="https://leagueofcomicgeeks.com/comic/4871231/daredevil-181?variant=3987190" TargetMode="External" Id="R0f9a46fb5a4849bc" /><Relationship Type="http://schemas.openxmlformats.org/officeDocument/2006/relationships/hyperlink" Target="https://leagueofcomicgeeks.com/comic/4871231/daredevil-181?variant=3987190" TargetMode="External" Id="R12305a8e002f4618" /><Relationship Type="http://schemas.openxmlformats.org/officeDocument/2006/relationships/hyperlink" Target="https://leagueofcomicgeeks.com/comic/4871231/daredevil-181?variant=3987190" TargetMode="External" Id="Re0cd3c7815204726" /><Relationship Type="http://schemas.openxmlformats.org/officeDocument/2006/relationships/hyperlink" Target="https://leagueofcomicgeeks.com/comic/4871231/daredevil-181?variant=3987190" TargetMode="External" Id="Rd0cbb350564b490e" /><Relationship Type="http://schemas.openxmlformats.org/officeDocument/2006/relationships/hyperlink" Target="https://leagueofcomicgeeks.com/comic/4871231/daredevil-181?variant=3987190" TargetMode="External" Id="R0ce028a6d35a4fdc" /><Relationship Type="http://schemas.openxmlformats.org/officeDocument/2006/relationships/hyperlink" Target="https://leagueofcomicgeeks.com/comic/4871231/daredevil-181?variant=3987190" TargetMode="External" Id="R91e27763eafa4495" /><Relationship Type="http://schemas.openxmlformats.org/officeDocument/2006/relationships/hyperlink" Target="https://leagueofcomicgeeks.com/comic/4871231/daredevil-181?variant=3987190" TargetMode="External" Id="R761cbd0c18744906" /><Relationship Type="http://schemas.openxmlformats.org/officeDocument/2006/relationships/hyperlink" Target="https://leagueofcomicgeeks.com/comic/4871231/daredevil-181?variant=3987190" TargetMode="External" Id="Re26785dd90e84da9" /><Relationship Type="http://schemas.openxmlformats.org/officeDocument/2006/relationships/hyperlink" Target="https://leagueofcomicgeeks.com/comic/4871231/daredevil-181?variant=3987190" TargetMode="External" Id="Rb97549fa202c48eb" /><Relationship Type="http://schemas.openxmlformats.org/officeDocument/2006/relationships/hyperlink" Target="https://leagueofcomicgeeks.com/comic/4871231/daredevil-181?variant=3987190" TargetMode="External" Id="R21614d4e81214e51" /><Relationship Type="http://schemas.openxmlformats.org/officeDocument/2006/relationships/hyperlink" Target="https://leagueofcomicgeeks.com/comic/4871231/daredevil-181?variant=3987190" TargetMode="External" Id="Rb558270a186c4772" /><Relationship Type="http://schemas.openxmlformats.org/officeDocument/2006/relationships/hyperlink" Target="https://leagueofcomicgeeks.com/comic/4871231/daredevil-181?variant=3987190" TargetMode="External" Id="R9361ca42e5de4201" /><Relationship Type="http://schemas.openxmlformats.org/officeDocument/2006/relationships/hyperlink" Target="https://leagueofcomicgeeks.com/comic/4871231/daredevil-181?variant=3987190" TargetMode="External" Id="Radd2b3e5a6e64ea0" /><Relationship Type="http://schemas.openxmlformats.org/officeDocument/2006/relationships/hyperlink" Target="https://leagueofcomicgeeks.com/comic/4871231/daredevil-181?variant=3987190" TargetMode="External" Id="Ra7dbaff52f4c4f11" /></Relationships>
</file>

<file path=xl/worksheets/sheet1.xml><?xml version="1.0" encoding="utf-8"?>
<x:worksheet xmlns:x="http://schemas.openxmlformats.org/spreadsheetml/2006/main">
  <x:sheetViews>
    <x:sheetView showGridLines="1" workbookViewId="0">
      <x:pane xSplit="2" ySplit="1" topLeftCell="C2" activePane="bottomRight" state="frozen"/>
    </x:sheetView>
  </x:sheetViews>
  <x:sheetFormatPr defaultColWidth="8.6796875" defaultRowHeight="15"/>
  <x:cols>
    <x:col min="1" max="1" width="14" hidden="0" customWidth="1"/>
    <x:col min="2" max="2" width="28" hidden="0" customWidth="1"/>
    <x:col min="3" max="3" width="16" hidden="0" customWidth="1"/>
    <x:col min="4" max="4" width="7" hidden="0" customWidth="1"/>
    <x:col min="5" max="5" width="20" hidden="0" customWidth="1"/>
    <x:col min="6" max="6" width="26" hidden="0" customWidth="1"/>
    <x:col min="7" max="7" width="24" hidden="0" customWidth="1"/>
    <x:col min="8" max="8" width="18" hidden="0" customWidth="1"/>
    <x:col min="9" max="9" width="22" hidden="0" customWidth="1"/>
    <x:col min="10" max="10" width="18" hidden="0" customWidth="1"/>
    <x:col min="11" max="11" width="16" hidden="0" customWidth="1"/>
    <x:col min="12" max="12" width="12" hidden="0" customWidth="1"/>
    <x:col min="13" max="13" width="20" hidden="0" customWidth="1"/>
    <x:col min="14" max="14" width="13" hidden="0" customWidth="1"/>
    <x:col min="15" max="15" width="14" hidden="0" customWidth="1"/>
    <x:col min="16" max="17" width="50" hidden="0" customWidth="1"/>
    <x:col min="18" max="18" width="13" hidden="0" customWidth="1"/>
    <x:col min="19" max="21" width="40" hidden="0" customWidth="1"/>
    <x:col min="22" max="22" width="14" hidden="0" customWidth="1"/>
    <x:col min="23" max="23" width="11" hidden="0" customWidth="1"/>
    <x:col min="24" max="24" width="20" hidden="0" customWidth="1"/>
  </x:cols>
  <x:sheetData>
    <x:row r="1" ht="30" hidden="0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  <x:c r="S1" s="1" t="s">
        <x:v>18</x:v>
      </x:c>
      <x:c r="T1" s="1" t="s">
        <x:v>19</x:v>
      </x:c>
      <x:c r="U1" s="1" t="s">
        <x:v>20</x:v>
      </x:c>
      <x:c r="V1" s="1" t="s">
        <x:v>21</x:v>
      </x:c>
      <x:c r="W1" s="1" t="s">
        <x:v>22</x:v>
      </x:c>
      <x:c r="X1" s="1" t="s">
        <x:v>23</x:v>
      </x:c>
    </x:row>
    <x:row r="2" ht="60" hidden="0" customHeight="1">
      <x:c r="A2" s="13" t="str">
        <x:v>CL-DARE181-0001</x:v>
      </x:c>
      <x:c r="B2" s="13" t="str">
        <x:v>Daredevil by Frank Miller &amp; Klaus Janson Omnibus HC</x:v>
      </x:c>
      <x:c r="C2" s="13" t="str">
        <x:v>Collected edition</x:v>
      </x:c>
      <x:c r="D2" s="12" t="n">
        <x:v>2007</x:v>
      </x:c>
      <x:c r="E2" s="13" t="str">
        <x:v>Marvel Comics</x:v>
      </x:c>
      <x:c r="F2" s="13" t="str">
        <x:v>Frank Miller (pencils); Klaus Janson (inks)</x:v>
      </x:c>
      <x:c r="G2" s="13" t="str">
        <x:v>Standard cover</x:v>
      </x:c>
      <x:c r="H2" s="13" t="str">
        <x:v>Reused original cover artwork</x:v>
      </x:c>
      <x:c r="I2" s="13" t="str">
        <x:v>Daredevil (Matt Murdock); Bullseye; Elektra</x:v>
      </x:c>
      <x:c r="J2" s="13" t="str">
        <x:v>No retailer exclusive identified</x:v>
      </x:c>
      <x:c r="K2" s="13" t="str">
        <x:v>Not identified as a convention exclusive</x:v>
      </x:c>
      <x:c r="L2" s="13" t="str">
        <x:v>Not publicly confirmed</x:v>
      </x:c>
      <x:c r="M2" s="13" t="str">
        <x:v>Standard cover</x:v>
      </x:c>
      <x:c r="N2" s="13" t="str">
        <x:v>US / English</x:v>
      </x:c>
      <x:c r="O2" s="11" t="n">
        <x:v>39148</x:v>
      </x:c>
      <x:c r="P2" s="13" t="str">
        <x:v>Repurposes the original Daredevil #181 cover artwork in collected-edition trade dress; not a newly drawn homage.</x:v>
      </x:c>
      <x:c r="Q2" s="13" t="str">
        <x:v>Preserved existing catalog ID. Exact cover image confirms reused Miller/Janson artwork. Count separately from new homage compositions. Research reference / related edition; excluded from distinct cover-artwork gallery. Exact native source retained; below preferred 900×1400 target; no artificial enlargement.</x:v>
      </x:c>
      <x:c r="R2" s="13" t="str">
        <x:v>Verified</x:v>
      </x:c>
      <x:c r="S2" s="14" t="str">
        <x:v>https://leagueofcomicgeeks.com/comic/9364884/daredevil-by-frank-miller-klaus-janson-omnibus-hc</x:v>
      </x:c>
      <x:c r="T2" s="14" t="str">
        <x:v>https://leagueofcomicgeeks.com/profile/galko/lists/19852</x:v>
      </x:c>
      <x:c r="U2" s="14" t="str">
        <x:v>https://s3.amazonaws.com/comicgeeks/comics/covers/large-9364884.jpg</x:v>
      </x:c>
      <x:c r="V2" s="13" t="str">
        <x:v>Not verified</x:v>
      </x:c>
      <x:c r="W2" s="13" t="str">
        <x:v>Published</x:v>
      </x:c>
      <x:c r="X2" s="13" t="str">
        <x:v>Reviewed 2026-10-18</x:v>
      </x:c>
    </x:row>
    <x:row r="3" ht="60" hidden="0" customHeight="1">
      <x:c r="A3" s="13" t="str">
        <x:v>CL-DARE181-0002</x:v>
      </x:c>
      <x:c r="B3" s="13" t="str">
        <x:v>Teenage Mutant Ninja Turtles</x:v>
      </x:c>
      <x:c r="C3" s="13" t="str">
        <x:v>#3</x:v>
      </x:c>
      <x:c r="D3" s="12" t="n">
        <x:v>2011</x:v>
      </x:c>
      <x:c r="E3" s="13" t="str">
        <x:v>IDW Publishing</x:v>
      </x:c>
      <x:c r="F3" s="13" t="str">
        <x:v>Fred Hembeck</x:v>
      </x:c>
      <x:c r="G3" s="13" t="str">
        <x:v>1:25 Fred Hembeck Variant</x:v>
      </x:c>
      <x:c r="H3" s="13" t="str">
        <x:v>Parody / homage</x:v>
      </x:c>
      <x:c r="I3" s="13" t="str">
        <x:v>Raphael; Splinter; Old Hob</x:v>
      </x:c>
      <x:c r="J3" s="13" t="str">
        <x:v>No retailer exclusive identified</x:v>
      </x:c>
      <x:c r="K3" s="13" t="str">
        <x:v>Not identified as a convention exclusive</x:v>
      </x:c>
      <x:c r="L3" s="13" t="str">
        <x:v>1:25</x:v>
      </x:c>
      <x:c r="M3" s="13" t="str">
        <x:v>Variant cover</x:v>
      </x:c>
      <x:c r="N3" s="13" t="str">
        <x:v>US / English</x:v>
      </x:c>
      <x:c r="O3" s="11" t="n">
        <x:v>40842</x:v>
      </x:c>
      <x:c r="P3" s="13" t="str">
        <x:v>Listed on galko's League of Comic Geeks list 'Cover Homage: Daredevil #181'.</x:v>
      </x:c>
      <x:c r="Q3" s="13" t="str">
        <x:v>Release corrected to October 26, 2011 from GCD and IDW preview dated October 25. Previous LCG date October 19 conflicts. 1:25 is an ordering incentive ratio, not a confirmed print run. Exact native source retained; below preferred 900×1400 target; no artificial enlargement. Some depicted identities remain unresolved.</x:v>
      </x:c>
      <x:c r="R3" s="13" t="str">
        <x:v>Verified</x:v>
      </x:c>
      <x:c r="S3" s="14" t="str">
        <x:v>https://leagueofcomicgeeks.com/comic/3837768/teenage-mutant-ninja-turtles-3?variant=9968687</x:v>
      </x:c>
      <x:c r="T3" s="14" t="str">
        <x:v>https://leagueofcomicgeeks.com/profile/galko/lists/19852</x:v>
      </x:c>
      <x:c r="U3" s="14" t="str">
        <x:v>https://s3.amazonaws.com/comicgeeks/comics/covers/large-9968687.jpg</x:v>
      </x:c>
      <x:c r="V3" s="13" t="str">
        <x:v>Not verified</x:v>
      </x:c>
      <x:c r="W3" s="13" t="str">
        <x:v>Published</x:v>
      </x:c>
      <x:c r="X3" s="13" t="str">
        <x:v>Reviewed 2026-10-18</x:v>
      </x:c>
    </x:row>
    <x:row r="4" ht="48" hidden="0" customHeight="1">
      <x:c r="A4" s="13" t="str">
        <x:v>CL-DARE181-0003</x:v>
      </x:c>
      <x:c r="B4" s="13" t="str">
        <x:v>X-23</x:v>
      </x:c>
      <x:c r="C4" s="13" t="str">
        <x:v>#15</x:v>
      </x:c>
      <x:c r="D4" s="12" t="n">
        <x:v>2011</x:v>
      </x:c>
      <x:c r="E4" s="13" t="str">
        <x:v>Marvel Comics</x:v>
      </x:c>
      <x:c r="F4" s="13" t="str">
        <x:v>Patrick Zircher</x:v>
      </x:c>
      <x:c r="G4" s="13" t="str">
        <x:v>1:50 Patrick Zircher Marvel Comics 50th Anniversary Variant</x:v>
      </x:c>
      <x:c r="H4" s="13" t="str">
        <x:v>Direct homage</x:v>
      </x:c>
      <x:c r="I4" s="13" t="str">
        <x:v>Wolverine (Logan); Daken; X-23 (Laura Kinney)</x:v>
      </x:c>
      <x:c r="J4" s="13" t="str">
        <x:v>No retailer exclusive identified</x:v>
      </x:c>
      <x:c r="K4" s="13" t="str">
        <x:v>Not identified as a convention exclusive</x:v>
      </x:c>
      <x:c r="L4" s="13" t="str">
        <x:v>1:50</x:v>
      </x:c>
      <x:c r="M4" s="13" t="str">
        <x:v>Variant cover</x:v>
      </x:c>
      <x:c r="N4" s="13" t="str">
        <x:v>US / English</x:v>
      </x:c>
      <x:c r="O4" s="11" t="n">
        <x:v>40821</x:v>
      </x:c>
      <x:c r="P4" s="13" t="str">
        <x:v>Exact image reinterprets the original: Daken and X-23 duel in front of an enlarged Wolverine. Patrick Zircher 50th Anniversary 1:50 variant; not Kalman Andrasofszky main cover.</x:v>
      </x:c>
      <x:c r="Q4" s="13" t="str">
        <x:v>1:50 is an incentive ordering ratio, not a print-run total. Date October 5 confirmed by Marvel/GCD; GoCollect incorrectly lists November 30. Exact native source retained; below preferred 900×1400 target; no artificial enlargement.</x:v>
      </x:c>
      <x:c r="R4" s="13" t="str">
        <x:v>Verified</x:v>
      </x:c>
      <x:c r="S4" s="14" t="str">
        <x:v>https://leagueofcomicgeeks.com/comic/6493857/x-23-15?variant=4072431</x:v>
      </x:c>
      <x:c r="T4" s="14" t="str">
        <x:v>https://leagueofcomicgeeks.com/profile/galko/lists/19852</x:v>
      </x:c>
      <x:c r="U4" s="14" t="str">
        <x:v>https://s3.amazonaws.com/comicgeeks/comics/covers/large-4072431.jpg</x:v>
      </x:c>
      <x:c r="V4" s="13" t="str">
        <x:v>Not verified</x:v>
      </x:c>
      <x:c r="W4" s="13" t="str">
        <x:v>Published</x:v>
      </x:c>
      <x:c r="X4" s="13" t="str">
        <x:v>Reviewed 2026-10-18</x:v>
      </x:c>
    </x:row>
    <x:row r="5" ht="48" hidden="0" customHeight="1">
      <x:c r="A5" s="13" t="str">
        <x:v>CL-DARE181-0004</x:v>
      </x:c>
      <x:c r="B5" s="13" t="str">
        <x:v>Holy F*cked</x:v>
      </x:c>
      <x:c r="C5" s="13" t="str">
        <x:v>#4</x:v>
      </x:c>
      <x:c r="D5" s="12" t="n">
        <x:v>2015</x:v>
      </x:c>
      <x:c r="E5" s="13" t="str">
        <x:v>Action Lab Entertainment (Danger Zone)</x:v>
      </x:c>
      <x:c r="F5" s="13" t="str">
        <x:v>Daniël Arruda Massa</x:v>
      </x:c>
      <x:c r="G5" s="13" t="str">
        <x:v>Standard cover</x:v>
      </x:c>
      <x:c r="H5" s="13" t="str">
        <x:v>Parody / homage</x:v>
      </x:c>
      <x:c r="I5" s="13" t="str">
        <x:v>Jesus Christ; Hercules; Sister Maria</x:v>
      </x:c>
      <x:c r="J5" s="13" t="str">
        <x:v>No retailer exclusive identified</x:v>
      </x:c>
      <x:c r="K5" s="13" t="str">
        <x:v>Not identified as a convention exclusive</x:v>
      </x:c>
      <x:c r="L5" s="13" t="str">
        <x:v>Not publicly confirmed</x:v>
      </x:c>
      <x:c r="M5" s="13" t="str">
        <x:v>Standard cover</x:v>
      </x:c>
      <x:c r="N5" s="13" t="str">
        <x:v>US / English</x:v>
      </x:c>
      <x:c r="O5" s="11" t="n">
        <x:v>42347</x:v>
      </x:c>
      <x:c r="P5" s="13" t="str">
        <x:v>Exact composition and signed after Miller &amp; Janson credit corroborated by GCD; Hercules and Sister Maria in front of Jesus.</x:v>
      </x:c>
      <x:c r="Q5" s="13" t="str">
        <x:v>GCD credits Daniël Arruda Massa pencils and inks. No independently verified fixed print run; do not confuse creator estimate around 2,000 with a numbered limited edition. Exact native source retained; below preferred 900×1400 target; no artificial enlargement.</x:v>
      </x:c>
      <x:c r="R5" s="13" t="str">
        <x:v>Verified</x:v>
      </x:c>
      <x:c r="S5" s="14" t="str">
        <x:v>https://leagueofcomicgeeks.com/comic/4788274/holy-fcked-4</x:v>
      </x:c>
      <x:c r="T5" s="14" t="str">
        <x:v>https://leagueofcomicgeeks.com/profile/galko/lists/19852</x:v>
      </x:c>
      <x:c r="U5" s="14" t="str">
        <x:v>https://s3.amazonaws.com/comicgeeks/comics/covers/large-4788274.jpg</x:v>
      </x:c>
      <x:c r="V5" s="13" t="str">
        <x:v>Not verified</x:v>
      </x:c>
      <x:c r="W5" s="13" t="str">
        <x:v>Published</x:v>
      </x:c>
      <x:c r="X5" s="13" t="str">
        <x:v>Reviewed 2026-10-18</x:v>
      </x:c>
    </x:row>
    <x:row r="6" ht="72" hidden="0" customHeight="1">
      <x:c r="A6" s="13" t="str">
        <x:v>CL-DARE181-0005</x:v>
      </x:c>
      <x:c r="B6" s="13" t="str">
        <x:v>The Ultimate Graphic Novels Collection Marvel Masters: Frank Miller HC</x:v>
      </x:c>
      <x:c r="C6" s="13" t="str">
        <x:v>Collected edition</x:v>
      </x:c>
      <x:c r="D6" s="12" t="n">
        <x:v>2019</x:v>
      </x:c>
      <x:c r="E6" s="13" t="str">
        <x:v>Hachette</x:v>
      </x:c>
      <x:c r="F6" s="13" t="str">
        <x:v>Frank Miller (pencils); Klaus Janson (inks)</x:v>
      </x:c>
      <x:c r="G6" s="13" t="str">
        <x:v>Standard cover</x:v>
      </x:c>
      <x:c r="H6" s="13" t="str">
        <x:v>Reused original cover artwork</x:v>
      </x:c>
      <x:c r="I6" s="13" t="str">
        <x:v>Daredevil (Matt Murdock); Bullseye; Elektra</x:v>
      </x:c>
      <x:c r="J6" s="13" t="str">
        <x:v>No retailer exclusive identified</x:v>
      </x:c>
      <x:c r="K6" s="13" t="str">
        <x:v>Not identified as a convention exclusive</x:v>
      </x:c>
      <x:c r="L6" s="13" t="str">
        <x:v>Not publicly confirmed</x:v>
      </x:c>
      <x:c r="M6" s="13" t="str">
        <x:v>Standard cover</x:v>
      </x:c>
      <x:c r="N6" s="13" t="str">
        <x:v>UK / English</x:v>
      </x:c>
      <x:c r="O6" s="11" t="n">
        <x:v>43775</x:v>
      </x:c>
      <x:c r="P6" s="13" t="str">
        <x:v>Repurposes the original Daredevil #181 cover artwork in collected-edition trade dress; not a newly drawn homage.</x:v>
      </x:c>
      <x:c r="Q6" s="13" t="str">
        <x:v>Preserved existing catalog ID. Exact cover image confirms reused Miller/Janson artwork. Count separately from new homage compositions. Market corrected from US to UK for Hachette English collection; issue 179 / spine 206 numbering requires edition confirmation. Research reference / related edition; excluded from distinct cover-artwork gallery. Exact native source retained; below preferred 900×1400 target; no artificial enlargement.</x:v>
      </x:c>
      <x:c r="R6" s="13" t="str">
        <x:v>Verified</x:v>
      </x:c>
      <x:c r="S6" s="14" t="str">
        <x:v>https://leagueofcomicgeeks.com/comic/1528953/the-ultimate-graphic-novels-collection-marvel-masters-frank-miller-hc</x:v>
      </x:c>
      <x:c r="T6" s="14" t="str">
        <x:v>https://leagueofcomicgeeks.com/profile/galko/lists/19852</x:v>
      </x:c>
      <x:c r="U6" s="14" t="str">
        <x:v>https://s3.amazonaws.com/comicgeeks/comics/covers/large-1528953.jpg</x:v>
      </x:c>
      <x:c r="V6" s="13" t="str">
        <x:v>Not verified</x:v>
      </x:c>
      <x:c r="W6" s="13" t="str">
        <x:v>Published</x:v>
      </x:c>
      <x:c r="X6" s="13" t="str">
        <x:v>Reviewed 2026-10-18</x:v>
      </x:c>
    </x:row>
    <x:row r="7" ht="84" hidden="0" customHeight="1">
      <x:c r="A7" s="13" t="str">
        <x:v>CL-DARE181-0006</x:v>
      </x:c>
      <x:c r="B7" s="13" t="str">
        <x:v>Marvel Masterworks: Daredevil Vol. 16 HC</x:v>
      </x:c>
      <x:c r="C7" s="13" t="str">
        <x:v>Collected edition</x:v>
      </x:c>
      <x:c r="D7" s="12" t="n">
        <x:v>2022</x:v>
      </x:c>
      <x:c r="E7" s="13" t="str">
        <x:v>Marvel Comics</x:v>
      </x:c>
      <x:c r="F7" s="13" t="str">
        <x:v>Frank Miller (pencils); Klaus Janson (inks)</x:v>
      </x:c>
      <x:c r="G7" s="13" t="str">
        <x:v>Standard cover</x:v>
      </x:c>
      <x:c r="H7" s="13" t="str">
        <x:v>Reused original cover artwork</x:v>
      </x:c>
      <x:c r="I7" s="13" t="str">
        <x:v>Daredevil (Matt Murdock); Bullseye; Elektra</x:v>
      </x:c>
      <x:c r="J7" s="13" t="str">
        <x:v>No retailer exclusive identified</x:v>
      </x:c>
      <x:c r="K7" s="13" t="str">
        <x:v>Not identified as a convention exclusive</x:v>
      </x:c>
      <x:c r="L7" s="13" t="str">
        <x:v>Not publicly confirmed</x:v>
      </x:c>
      <x:c r="M7" s="13" t="str">
        <x:v>Standard cover</x:v>
      </x:c>
      <x:c r="N7" s="13" t="str">
        <x:v>US / English</x:v>
      </x:c>
      <x:c r="O7" s="11" t="n">
        <x:v>44783</x:v>
      </x:c>
      <x:c r="P7" s="13" t="str">
        <x:v>Repurposes the original Daredevil #181 cover artwork in collected-edition trade dress; not a newly drawn homage.</x:v>
      </x:c>
      <x:c r="Q7" s="13" t="str">
        <x:v>Preserved existing catalog ID. Exact cover image confirms reused Miller/Janson artwork. Count separately from new homage compositions. Release corrected from August 9 to August 10 per Marvel/GCD; hardcover ISBN 9781302933166; publisher web page mislabels format as Trade Paperback. Research reference / related edition; excluded from distinct cover-artwork gallery. Exact native source retained; below preferred 900×1400 target; no artificial enlargement.</x:v>
      </x:c>
      <x:c r="R7" s="13" t="str">
        <x:v>Verified</x:v>
      </x:c>
      <x:c r="S7" s="14" t="str">
        <x:v>https://leagueofcomicgeeks.com/comic/1739561/marvel-masterworks-daredevil-vol-16-hc</x:v>
      </x:c>
      <x:c r="T7" s="14" t="str">
        <x:v>https://leagueofcomicgeeks.com/profile/galko/lists/19852</x:v>
      </x:c>
      <x:c r="U7" s="14" t="str">
        <x:v>https://s3.amazonaws.com/comicgeeks/comics/covers/large-1739561.jpg</x:v>
      </x:c>
      <x:c r="V7" s="13" t="str">
        <x:v>Not verified</x:v>
      </x:c>
      <x:c r="W7" s="13" t="str">
        <x:v>Published</x:v>
      </x:c>
      <x:c r="X7" s="13" t="str">
        <x:v>Reviewed 2026-10-18</x:v>
      </x:c>
    </x:row>
    <x:row r="8" ht="48" hidden="0" customHeight="1">
      <x:c r="A8" s="13" t="str">
        <x:v>CL-DARE181-0007</x:v>
      </x:c>
      <x:c r="B8" s="13" t="str">
        <x:v>Daredevil</x:v>
      </x:c>
      <x:c r="C8" s="13" t="str">
        <x:v>#7</x:v>
      </x:c>
      <x:c r="D8" s="12" t="n">
        <x:v>2023</x:v>
      </x:c>
      <x:c r="E8" s="13" t="str">
        <x:v>Marvel Comics</x:v>
      </x:c>
      <x:c r="F8" s="13" t="str">
        <x:v>Frank Cho</x:v>
      </x:c>
      <x:c r="G8" s="13" t="str">
        <x:v>Frank Cho Classic Homage Variant</x:v>
      </x:c>
      <x:c r="H8" s="13" t="str">
        <x:v>Direct homage</x:v>
      </x:c>
      <x:c r="I8" s="13" t="str">
        <x:v>Daredevil (Matt Murdock); Bullseye; Daredevil (Elektra Natchios)</x:v>
      </x:c>
      <x:c r="J8" s="13" t="str">
        <x:v>No retailer exclusive identified</x:v>
      </x:c>
      <x:c r="K8" s="13" t="str">
        <x:v>Not identified as a convention exclusive</x:v>
      </x:c>
      <x:c r="L8" s="13" t="str">
        <x:v>Not publicly confirmed</x:v>
      </x:c>
      <x:c r="M8" s="13" t="str">
        <x:v>Variant cover</x:v>
      </x:c>
      <x:c r="N8" s="13" t="str">
        <x:v>US / English</x:v>
      </x:c>
      <x:c r="O8" s="11" t="n">
        <x:v>44937</x:v>
      </x:c>
      <x:c r="P8" s="13" t="str">
        <x:v>Marvel explicitly names Daredevil #181 as target of Frank Cho Classic Homage variant.</x:v>
      </x:c>
      <x:c r="Q8" s="13" t="str">
        <x:v>New Frank Cho homage artwork; Elektra wears her modern Daredevil costume, Bullseye remains her opponent, Matt Murdock looms behind. Exact native source retained; below preferred 900×1400 target; no artificial enlargement.</x:v>
      </x:c>
      <x:c r="R8" s="13" t="str">
        <x:v>Verified</x:v>
      </x:c>
      <x:c r="S8" s="14" t="str">
        <x:v>https://leagueofcomicgeeks.com/comic/3686344/daredevil-7?variant=4125421</x:v>
      </x:c>
      <x:c r="T8" s="14" t="str">
        <x:v>https://www.marvel.com/articles/comics/classic-homage-variant-covers-reimagine-memorable-comic-book-covers-marvel-comics-history</x:v>
      </x:c>
      <x:c r="U8" s="14" t="str">
        <x:v>https://s3.amazonaws.com/comicgeeks/comics/covers/large-4125421.jpg</x:v>
      </x:c>
      <x:c r="V8" s="13" t="str">
        <x:v>Not verified</x:v>
      </x:c>
      <x:c r="W8" s="13" t="str">
        <x:v>Published</x:v>
      </x:c>
      <x:c r="X8" s="13" t="str">
        <x:v>Reviewed 2026-10-18</x:v>
      </x:c>
    </x:row>
    <x:row r="9" ht="72" hidden="0" customHeight="1">
      <x:c r="A9" s="13" t="str">
        <x:v>CL-DARE181-0008</x:v>
      </x:c>
      <x:c r="B9" s="13" t="str">
        <x:v>Daredevil by Frank Miller &amp; Klaus Janson Omnibus HC DM 2023 Edition</x:v>
      </x:c>
      <x:c r="C9" s="13" t="str">
        <x:v>Collected edition</x:v>
      </x:c>
      <x:c r="D9" s="12" t="n">
        <x:v>2023</x:v>
      </x:c>
      <x:c r="E9" s="13" t="str">
        <x:v>Marvel Comics</x:v>
      </x:c>
      <x:c r="F9" s="13" t="str">
        <x:v>Frank Miller (pencils); Klaus Janson (inks)</x:v>
      </x:c>
      <x:c r="G9" s="13" t="str">
        <x:v>Miller Bullseye/Elektra cover (2023 printing; DM only)</x:v>
      </x:c>
      <x:c r="H9" s="13" t="str">
        <x:v>Reused original cover artwork</x:v>
      </x:c>
      <x:c r="I9" s="13" t="str">
        <x:v>Daredevil (Matt Murdock); Bullseye; Elektra</x:v>
      </x:c>
      <x:c r="J9" s="13" t="str">
        <x:v>No retailer exclusive identified</x:v>
      </x:c>
      <x:c r="K9" s="13" t="str">
        <x:v>Not identified as a convention exclusive</x:v>
      </x:c>
      <x:c r="L9" s="13" t="str">
        <x:v>Not publicly confirmed</x:v>
      </x:c>
      <x:c r="M9" s="13" t="str">
        <x:v>Standard cover</x:v>
      </x:c>
      <x:c r="N9" s="13" t="str">
        <x:v>US / English</x:v>
      </x:c>
      <x:c r="O9" s="11" t="n">
        <x:v>44957</x:v>
      </x:c>
      <x:c r="P9" s="13" t="str">
        <x:v>Repurposes the original Daredevil #181 cover artwork in collected-edition trade dress; not a newly drawn homage.</x:v>
      </x:c>
      <x:c r="Q9" s="13" t="str">
        <x:v>Preserved existing catalog ID. Exact cover image confirms reused Miller/Janson artwork. Count separately from new homage compositions. ISBN 9781302945541 confirmed in Marvel/PRH solicitations. Research reference / related edition; excluded from distinct cover-artwork gallery. Exact native source retained; below preferred 900×1400 target; no artificial enlargement.</x:v>
      </x:c>
      <x:c r="R9" s="13" t="str">
        <x:v>Verified</x:v>
      </x:c>
      <x:c r="S9" s="14" t="str">
        <x:v>https://leagueofcomicgeeks.com/comic/9364884/daredevil-by-frank-miller-klaus-janson-omnibus-hc?variant=4506284</x:v>
      </x:c>
      <x:c r="T9" s="14" t="str">
        <x:v>https://leagueofcomicgeeks.com/profile/galko/lists/19852</x:v>
      </x:c>
      <x:c r="U9" s="14" t="str">
        <x:v>https://s3.amazonaws.com/comicgeeks/comics/covers/large-4506284.jpg</x:v>
      </x:c>
      <x:c r="V9" s="13" t="str">
        <x:v>Not verified</x:v>
      </x:c>
      <x:c r="W9" s="13" t="str">
        <x:v>Published</x:v>
      </x:c>
      <x:c r="X9" s="13" t="str">
        <x:v>Reviewed 2026-10-18</x:v>
      </x:c>
    </x:row>
    <x:row r="10" ht="36" hidden="0" customHeight="1">
      <x:c r="A10" s="13" t="str">
        <x:v>CL-DARE181-0009</x:v>
      </x:c>
      <x:c r="B10" s="13" t="str">
        <x:v>Daredevil: Gang War</x:v>
      </x:c>
      <x:c r="C10" s="13" t="str">
        <x:v>#3</x:v>
      </x:c>
      <x:c r="D10" s="12" t="n">
        <x:v>2024</x:v>
      </x:c>
      <x:c r="E10" s="13" t="str">
        <x:v>Marvel Comics</x:v>
      </x:c>
      <x:c r="F10" s="13" t="str">
        <x:v>Sergio Dávila (pencils); Sean Parsons (inks); Ceci de la Cruz (colors)</x:v>
      </x:c>
      <x:c r="G10" s="13" t="str">
        <x:v>Standard cover</x:v>
      </x:c>
      <x:c r="H10" s="13" t="str">
        <x:v>Direct homage</x:v>
      </x:c>
      <x:c r="I10" s="13" t="str">
        <x:v>Bellona; Daredevil (Elektra Natchios); Madame Masque</x:v>
      </x:c>
      <x:c r="J10" s="13" t="str">
        <x:v>No retailer exclusive identified</x:v>
      </x:c>
      <x:c r="K10" s="13" t="str">
        <x:v>Not identified as a convention exclusive</x:v>
      </x:c>
      <x:c r="L10" s="13" t="str">
        <x:v>Not publicly confirmed</x:v>
      </x:c>
      <x:c r="M10" s="13" t="str">
        <x:v>Standard cover</x:v>
      </x:c>
      <x:c r="N10" s="13" t="str">
        <x:v>US / English</x:v>
      </x:c>
      <x:c r="O10" s="11" t="n">
        <x:v>45329</x:v>
      </x:c>
      <x:c r="P10" s="13" t="str">
        <x:v>Exact original-cover composition reimagined with Bellona and Elektra as Daredevil battling below an enlarged Madame Masque; credits confirmed by Marvel and GCD.</x:v>
      </x:c>
      <x:c r="Q10" s="13" t="str">
        <x:v>Masked central-background woman is Madame Masque, not Elektra; white-haired foreground combatant is Bellona, not Bullseye. Exact native source retained; below preferred 900×1400 target; no artificial enlargement.</x:v>
      </x:c>
      <x:c r="R10" s="13" t="str">
        <x:v>Verified</x:v>
      </x:c>
      <x:c r="S10" s="14" t="str">
        <x:v>https://leagueofcomicgeeks.com/comic/8414165/daredevil-gang-war-3</x:v>
      </x:c>
      <x:c r="T10" s="14" t="str">
        <x:v>https://leagueofcomicgeeks.com/profile/galko/lists/19852</x:v>
      </x:c>
      <x:c r="U10" s="14" t="str">
        <x:v>https://s3.amazonaws.com/comicgeeks/comics/covers/large-8414165.jpg</x:v>
      </x:c>
      <x:c r="V10" s="13" t="str">
        <x:v>Not verified</x:v>
      </x:c>
      <x:c r="W10" s="13" t="str">
        <x:v>Published</x:v>
      </x:c>
      <x:c r="X10" s="13" t="str">
        <x:v>Reviewed 2026-10-18</x:v>
      </x:c>
    </x:row>
  </x:sheetData>
  <x:conditionalFormatting sqref="R2:R10">
    <x:cfRule type="cellIs" dxfId="6" priority="2" aboveAverage="0" percent="0" bottom="0" operator="equal" rank="0" equalAverage="0">
      <x:formula>"Verified"</x:formula>
    </x:cfRule>
    <x:cfRule type="cellIs" dxfId="7" priority="3" aboveAverage="0" percent="0" bottom="0" operator="equal" rank="0" equalAverage="0">
      <x:formula>"Partial"</x:formula>
    </x:cfRule>
    <x:cfRule type="cellIs" dxfId="8" priority="4" aboveAverage="0" percent="0" bottom="0" operator="equal" rank="0" equalAverage="0">
      <x:formula>"Needs Review"</x:formula>
    </x:cfRule>
  </x:conditionalFormatting>
  <x:dataValidations count="1">
    <x:dataValidation type="list" errorStyle="stop" operator="between" allowBlank="1" showDropDown="0" showInputMessage="0" showErrorMessage="0" sqref="R2:R210">
      <x:formula1>"Verified,Partial,Needs Review"</x:formula1>
      <x:formula2>0</x:formula2>
    </x:dataValidation>
  </x:dataValidations>
  <x:hyperlinks>
    <x:hyperlink xmlns:r="http://schemas.openxmlformats.org/officeDocument/2006/relationships" ref="S2" r:id="R5b8e9bf305004d98"/>
    <x:hyperlink xmlns:r="http://schemas.openxmlformats.org/officeDocument/2006/relationships" ref="T2" r:id="R6c344d7f3b2c400d"/>
    <x:hyperlink xmlns:r="http://schemas.openxmlformats.org/officeDocument/2006/relationships" ref="U2" r:id="Ree7ff2261caf4ab8"/>
    <x:hyperlink xmlns:r="http://schemas.openxmlformats.org/officeDocument/2006/relationships" ref="S3" r:id="Ra7740fc48bfe4ee6"/>
    <x:hyperlink xmlns:r="http://schemas.openxmlformats.org/officeDocument/2006/relationships" ref="T3" r:id="Rdfc14be7fc2a4370"/>
    <x:hyperlink xmlns:r="http://schemas.openxmlformats.org/officeDocument/2006/relationships" ref="U3" r:id="Ra3d5a0a622844ec9"/>
    <x:hyperlink xmlns:r="http://schemas.openxmlformats.org/officeDocument/2006/relationships" ref="S4" r:id="Rb0cfaa60f18f4e44"/>
    <x:hyperlink xmlns:r="http://schemas.openxmlformats.org/officeDocument/2006/relationships" ref="T4" r:id="R9a16b211326740f1"/>
    <x:hyperlink xmlns:r="http://schemas.openxmlformats.org/officeDocument/2006/relationships" ref="U4" r:id="R0b953ccb6bfb4624"/>
    <x:hyperlink xmlns:r="http://schemas.openxmlformats.org/officeDocument/2006/relationships" ref="S5" r:id="R93e001ad6ef043c1"/>
    <x:hyperlink xmlns:r="http://schemas.openxmlformats.org/officeDocument/2006/relationships" ref="T5" r:id="R5dbb6c7ec72f4996"/>
    <x:hyperlink xmlns:r="http://schemas.openxmlformats.org/officeDocument/2006/relationships" ref="U5" r:id="R3b4e8367ec4546bd"/>
    <x:hyperlink xmlns:r="http://schemas.openxmlformats.org/officeDocument/2006/relationships" ref="S6" r:id="R3197988e7b3c4509"/>
    <x:hyperlink xmlns:r="http://schemas.openxmlformats.org/officeDocument/2006/relationships" ref="T6" r:id="R7016d202f2124864"/>
    <x:hyperlink xmlns:r="http://schemas.openxmlformats.org/officeDocument/2006/relationships" ref="U6" r:id="Re933fc7ea2574c62"/>
    <x:hyperlink xmlns:r="http://schemas.openxmlformats.org/officeDocument/2006/relationships" ref="S7" r:id="R3858e3ed5bad41c1"/>
    <x:hyperlink xmlns:r="http://schemas.openxmlformats.org/officeDocument/2006/relationships" ref="T7" r:id="R598e570be9094659"/>
    <x:hyperlink xmlns:r="http://schemas.openxmlformats.org/officeDocument/2006/relationships" ref="U7" r:id="R4055fb3338784a94"/>
    <x:hyperlink xmlns:r="http://schemas.openxmlformats.org/officeDocument/2006/relationships" ref="S8" r:id="R748bc3198f8c4c14"/>
    <x:hyperlink xmlns:r="http://schemas.openxmlformats.org/officeDocument/2006/relationships" ref="T8" r:id="R932ac777f05b4ba7"/>
    <x:hyperlink xmlns:r="http://schemas.openxmlformats.org/officeDocument/2006/relationships" ref="U8" r:id="Re5474d8825114d14"/>
    <x:hyperlink xmlns:r="http://schemas.openxmlformats.org/officeDocument/2006/relationships" ref="S9" r:id="R8283a568f5024fd4"/>
    <x:hyperlink xmlns:r="http://schemas.openxmlformats.org/officeDocument/2006/relationships" ref="T9" r:id="R0c7005754183406b"/>
    <x:hyperlink xmlns:r="http://schemas.openxmlformats.org/officeDocument/2006/relationships" ref="U9" r:id="R7fc5652415914b65"/>
    <x:hyperlink xmlns:r="http://schemas.openxmlformats.org/officeDocument/2006/relationships" ref="S10" r:id="R707a307377cc49fe"/>
    <x:hyperlink xmlns:r="http://schemas.openxmlformats.org/officeDocument/2006/relationships" ref="T10" r:id="R1690fc5a33fc400c"/>
    <x:hyperlink xmlns:r="http://schemas.openxmlformats.org/officeDocument/2006/relationships" ref="U10" r:id="R0f520c2f7fdf4318"/>
  </x:hyperlinks>
  <x:pageMargins left="0.7" right="0.7" top="0.75" bottom="0.75" header="0.3" footer="0.3"/>
  <x:tableParts count="1">
    <x:tablePart xmlns:r="http://schemas.openxmlformats.org/officeDocument/2006/relationships" r:id="Rdb0766b8dfd74469"/>
  </x:tableParts>
</x:worksheet>
</file>

<file path=xl/worksheets/sheet2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34" hidden="0" customWidth="1"/>
    <x:col min="2" max="3" width="12" hidden="0" customWidth="1"/>
  </x:cols>
  <x:sheetData>
    <x:row r="1" ht="17.350000381469727" hidden="0">
      <x:c r="A1" s="4" t="s">
        <x:v>24</x:v>
      </x:c>
      <x:c r="B1" s="5"/>
      <x:c r="C1" s="5"/>
    </x:row>
    <x:row r="2" ht="54" hidden="0" customHeight="1">
      <x:c r="A2" s="16" t="str">
        <x:v>Original: Daredevil #181, April 1982. Cover by Frank Miller (pencils); Klaus Janson (inks).</x:v>
      </x:c>
      <x:c r="B2" s="5"/>
      <x:c r="C2" s="5"/>
    </x:row>
    <x:row r="3" ht="54" hidden="0" customHeight="1">
      <x:c r="A3" s="15" t="str">
        <x:v>Reviewed October 18, 2026. 5 cover-artwork entries. Reprints and unresolved targets are retained as references.</x:v>
      </x:c>
      <x:c r="B3" s="5"/>
      <x:c r="C3" s="5"/>
    </x:row>
    <x:row r="4" ht="15" hidden="0">
      <x:c r="A4" s="5"/>
      <x:c r="B4" s="5"/>
      <x:c r="C4" s="5"/>
    </x:row>
    <x:row r="5" ht="15" hidden="0">
      <x:c r="A5" s="8" t="s">
        <x:v>25</x:v>
      </x:c>
      <x:c r="B5" s="8" t="s">
        <x:v>26</x:v>
      </x:c>
      <x:c r="C5" s="8" t="s">
        <x:v>27</x:v>
      </x:c>
    </x:row>
    <x:row r="6" ht="15" hidden="0">
      <x:c r="A6" s="5" t="str">
        <x:v>Catalog rows incl. references</x:v>
      </x:c>
      <x:c r="B6" s="5" t="n">
        <x:f aca="0">COUNTA(Catalog!A2:A210)</x:f>
        <x:v>9</x:v>
      </x:c>
      <x:c r="C6" s="5"/>
    </x:row>
    <x:row r="7" ht="15" hidden="0">
      <x:c r="A7" s="5" t="s">
        <x:v>28</x:v>
      </x:c>
      <x:c r="B7" s="5" t="n">
        <x:f aca="0">COUNTA('Research Log'!A2:A500)</x:f>
        <x:v>22</x:v>
      </x:c>
      <x:c r="C7" s="5"/>
    </x:row>
    <x:row r="8" ht="15" hidden="0">
      <x:c r="A8" s="5" t="s">
        <x:v>29</x:v>
      </x:c>
      <x:c r="B8" s="5" t="n">
        <x:f aca="0">MIN(Catalog!D2:D210)</x:f>
        <x:v>2007</x:v>
      </x:c>
      <x:c r="C8" s="5"/>
    </x:row>
    <x:row r="9" ht="15" hidden="0">
      <x:c r="A9" s="5" t="s">
        <x:v>30</x:v>
      </x:c>
      <x:c r="B9" s="5" t="n">
        <x:f aca="0">MAX(Catalog!D2:D210)</x:f>
        <x:v>2024</x:v>
      </x:c>
      <x:c r="C9" s="5"/>
    </x:row>
    <x:row r="10" ht="15" hidden="0">
      <x:c r="A10" s="5"/>
      <x:c r="B10" s="5"/>
      <x:c r="C10" s="5"/>
    </x:row>
    <x:row r="11" ht="15" hidden="0">
      <x:c r="A11" s="8" t="s">
        <x:v>17</x:v>
      </x:c>
      <x:c r="B11" s="8" t="s">
        <x:v>26</x:v>
      </x:c>
      <x:c r="C11" s="8" t="s">
        <x:v>27</x:v>
      </x:c>
    </x:row>
    <x:row r="12" ht="15" hidden="0">
      <x:c r="A12" s="5" t="s">
        <x:v>31</x:v>
      </x:c>
      <x:c r="B12" s="5" t="n">
        <x:f aca="0">COUNTIF(Catalog!R2:R210,"Verified")</x:f>
        <x:v>9</x:v>
      </x:c>
      <x:c r="C12" s="9" t="n">
        <x:f aca="0">IF($B$6=0,0,B12/$B$6)</x:f>
        <x:v>1</x:v>
      </x:c>
    </x:row>
    <x:row r="13" ht="15" hidden="0">
      <x:c r="A13" s="5" t="s">
        <x:v>32</x:v>
      </x:c>
      <x:c r="B13" s="5" t="n">
        <x:f aca="0">COUNTIF(Catalog!R2:R210,"Partial")</x:f>
        <x:v>0</x:v>
      </x:c>
      <x:c r="C13" s="9" t="n">
        <x:f aca="0">IF($B$6=0,0,B13/$B$6)</x:f>
        <x:v>0</x:v>
      </x:c>
    </x:row>
    <x:row r="14" ht="15" hidden="0">
      <x:c r="A14" s="5" t="s">
        <x:v>33</x:v>
      </x:c>
      <x:c r="B14" s="5" t="n">
        <x:f aca="0">COUNTIF(Catalog!R2:R210,"Needs Review")</x:f>
        <x:v>0</x:v>
      </x:c>
      <x:c r="C14" s="9" t="n">
        <x:f aca="0">IF($B$6=0,0,B14/$B$6)</x:f>
        <x:v>0</x:v>
      </x:c>
    </x:row>
    <x:row r="15" ht="15" hidden="0">
      <x:c r="A15" s="5"/>
      <x:c r="B15" s="5"/>
      <x:c r="C15" s="5"/>
    </x:row>
    <x:row r="16" ht="15" hidden="0">
      <x:c r="A16" s="8" t="s">
        <x:v>34</x:v>
      </x:c>
      <x:c r="B16" s="8" t="s">
        <x:v>26</x:v>
      </x:c>
      <x:c r="C16" s="8" t="s">
        <x:v>27</x:v>
      </x:c>
    </x:row>
    <x:row r="17" ht="15" hidden="0">
      <x:c r="A17" s="5" t="s">
        <x:v>35</x:v>
      </x:c>
      <x:c r="B17" s="5" t="n">
        <x:f aca="0">COUNTIF(Catalog!H2:H210,"Direct homage")</x:f>
        <x:v>3</x:v>
      </x:c>
      <x:c r="C17" s="9" t="n">
        <x:f aca="0">IF($B$6=0,0,B17/$B$6)</x:f>
        <x:v>0.3333333333333333</x:v>
      </x:c>
    </x:row>
    <x:row r="18" ht="15" hidden="0">
      <x:c r="A18" s="5"/>
      <x:c r="B18" s="5"/>
      <x:c r="C18" s="5"/>
    </x:row>
    <x:row r="19" ht="15" hidden="0">
      <x:c r="A19" s="8" t="s">
        <x:v>36</x:v>
      </x:c>
      <x:c r="B19" s="8" t="s">
        <x:v>26</x:v>
      </x:c>
      <x:c r="C19" s="8" t="s">
        <x:v>27</x:v>
      </x:c>
    </x:row>
    <x:row r="20" ht="15" hidden="0">
      <x:c r="A20" s="5" t="s">
        <x:v>37</x:v>
      </x:c>
      <x:c r="B20" s="5" t="n">
        <x:f aca="0">COUNTIFS(Catalog!D2:D210,"&gt;=1960",Catalog!D2:D210,"&lt;1970")</x:f>
        <x:v>0</x:v>
      </x:c>
      <x:c r="C20" s="9" t="n">
        <x:f aca="0">IF($B$6=0,0,B20/$B$6)</x:f>
        <x:v>0</x:v>
      </x:c>
    </x:row>
    <x:row r="21" ht="15" hidden="0">
      <x:c r="A21" s="5" t="s">
        <x:v>38</x:v>
      </x:c>
      <x:c r="B21" s="5" t="n">
        <x:f aca="0">COUNTIFS(Catalog!D2:D210,"&gt;=1970",Catalog!D2:D210,"&lt;1980")</x:f>
        <x:v>0</x:v>
      </x:c>
      <x:c r="C21" s="9" t="n">
        <x:f aca="0">IF($B$6=0,0,B21/$B$6)</x:f>
        <x:v>0</x:v>
      </x:c>
    </x:row>
    <x:row r="22" ht="15" hidden="0">
      <x:c r="A22" s="5" t="s">
        <x:v>39</x:v>
      </x:c>
      <x:c r="B22" s="5" t="n">
        <x:f aca="0">COUNTIFS(Catalog!D2:D210,"&gt;=1980",Catalog!D2:D210,"&lt;1990")</x:f>
        <x:v>0</x:v>
      </x:c>
      <x:c r="C22" s="9" t="n">
        <x:f aca="0">IF($B$6=0,0,B22/$B$6)</x:f>
        <x:v>0</x:v>
      </x:c>
    </x:row>
    <x:row r="23" ht="15" hidden="0">
      <x:c r="A23" s="5" t="s">
        <x:v>40</x:v>
      </x:c>
      <x:c r="B23" s="5" t="n">
        <x:f aca="0">COUNTIFS(Catalog!D2:D210,"&gt;=1990",Catalog!D2:D210,"&lt;2000")</x:f>
        <x:v>0</x:v>
      </x:c>
      <x:c r="C23" s="9" t="n">
        <x:f aca="0">IF($B$6=0,0,B23/$B$6)</x:f>
        <x:v>0</x:v>
      </x:c>
    </x:row>
    <x:row r="24" ht="15" hidden="0">
      <x:c r="A24" s="5" t="s">
        <x:v>41</x:v>
      </x:c>
      <x:c r="B24" s="5" t="n">
        <x:f aca="0">COUNTIFS(Catalog!D2:D210,"&gt;=2000",Catalog!D2:D210,"&lt;2010")</x:f>
        <x:v>1</x:v>
      </x:c>
      <x:c r="C24" s="9" t="n">
        <x:f aca="0">IF($B$6=0,0,B24/$B$6)</x:f>
        <x:v>0.1111111111111111</x:v>
      </x:c>
    </x:row>
    <x:row r="25" ht="15" hidden="0">
      <x:c r="A25" s="5" t="s">
        <x:v>42</x:v>
      </x:c>
      <x:c r="B25" s="5" t="n">
        <x:f aca="0">COUNTIFS(Catalog!D2:D210,"&gt;=2010",Catalog!D2:D210,"&lt;2020")</x:f>
        <x:v>4</x:v>
      </x:c>
      <x:c r="C25" s="9" t="n">
        <x:f aca="0">IF($B$6=0,0,B25/$B$6)</x:f>
        <x:v>0.4444444444444444</x:v>
      </x:c>
    </x:row>
    <x:row r="26" ht="15" hidden="0">
      <x:c r="A26" s="5" t="s">
        <x:v>43</x:v>
      </x:c>
      <x:c r="B26" s="5" t="n">
        <x:f aca="0">COUNTIFS(Catalog!D2:D210,"&gt;=2020",Catalog!D2:D210,"&lt;2030")</x:f>
        <x:v>4</x:v>
      </x:c>
      <x:c r="C26" s="9" t="n">
        <x:f aca="0">IF($B$6=0,0,B26/$B$6)</x:f>
        <x:v>0.4444444444444444</x:v>
      </x:c>
    </x:row>
    <x:row r="27" ht="15" hidden="0">
      <x:c r="A27" s="5"/>
      <x:c r="B27" s="5"/>
      <x:c r="C27" s="5"/>
    </x:row>
    <x:row r="28" ht="15" hidden="0">
      <x:c r="A28" s="8" t="s">
        <x:v>4</x:v>
      </x:c>
      <x:c r="B28" s="8" t="s">
        <x:v>26</x:v>
      </x:c>
      <x:c r="C28" s="8" t="s">
        <x:v>27</x:v>
      </x:c>
    </x:row>
    <x:row r="29" ht="15" hidden="0">
      <x:c r="A29" s="5" t="s">
        <x:v>44</x:v>
      </x:c>
      <x:c r="B29" s="5" t="n">
        <x:f aca="0">COUNTIF(Catalog!E2:E210,"Marvel Comics")</x:f>
        <x:v>6</x:v>
      </x:c>
      <x:c r="C29" s="9" t="n">
        <x:f aca="0">IF($B$6=0,0,B29/$B$6)</x:f>
        <x:v>0.6666666666666666</x:v>
      </x:c>
    </x:row>
    <x:row r="30" ht="15" hidden="0">
      <x:c r="A30" s="5" t="s">
        <x:v>45</x:v>
      </x:c>
      <x:c r="B30" s="5" t="n">
        <x:f aca="0">COUNTIF(Catalog!E2:E210,"Action Lab Comics")</x:f>
        <x:v>0</x:v>
      </x:c>
      <x:c r="C30" s="9" t="n">
        <x:f aca="0">IF($B$6=0,0,B30/$B$6)</x:f>
        <x:v>0</x:v>
      </x:c>
    </x:row>
    <x:row r="31" ht="15" hidden="0">
      <x:c r="A31" s="5" t="s">
        <x:v>46</x:v>
      </x:c>
      <x:c r="B31" s="5" t="n">
        <x:f aca="0">COUNTIF(Catalog!E2:E210,"Hachette")</x:f>
        <x:v>1</x:v>
      </x:c>
      <x:c r="C31" s="9" t="n">
        <x:f aca="0">IF($B$6=0,0,B31/$B$6)</x:f>
        <x:v>0.1111111111111111</x:v>
      </x:c>
    </x:row>
    <x:row r="32" ht="15" hidden="0">
      <x:c r="A32" s="5" t="s">
        <x:v>47</x:v>
      </x:c>
      <x:c r="B32" s="5" t="n">
        <x:f aca="0">COUNTIF(Catalog!E2:E210,"IDW Publishing")</x:f>
        <x:v>1</x:v>
      </x:c>
      <x:c r="C32" s="9" t="n">
        <x:f aca="0">IF($B$6=0,0,B32/$B$6)</x:f>
        <x:v>0.1111111111111111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ColWidth="8.6796875" defaultRowHeight="15"/>
  <x:cols>
    <x:col min="1" max="1" width="50" hidden="0" customWidth="1"/>
    <x:col min="2" max="2" width="14" hidden="0" customWidth="1"/>
    <x:col min="3" max="3" width="60" hidden="0" customWidth="1"/>
    <x:col min="4" max="4" width="50" hidden="0" customWidth="1"/>
    <x:col min="5" max="5" width="45" hidden="0" customWidth="1"/>
  </x:cols>
  <x:sheetData>
    <x:row r="1" ht="15" hidden="0">
      <x:c r="A1" s="8" t="s">
        <x:v>48</x:v>
      </x:c>
      <x:c r="B1" s="8" t="s">
        <x:v>49</x:v>
      </x:c>
      <x:c r="C1" s="8" t="s">
        <x:v>50</x:v>
      </x:c>
      <x:c r="D1" s="8" t="s">
        <x:v>51</x:v>
      </x:c>
      <x:c r="E1" s="8" t="s">
        <x:v>52</x:v>
      </x:c>
    </x:row>
    <x:row r="2" ht="23.850000381469727" hidden="0">
      <x:c r="A2" s="2" t="s">
        <x:v>53</x:v>
      </x:c>
      <x:c r="B2" s="2" t="s">
        <x:v>54</x:v>
      </x:c>
      <x:c r="C2" s="2" t="s">
        <x:v>55</x:v>
      </x:c>
      <x:c r="D2" s="3" t="s">
        <x:v>56</x:v>
      </x:c>
      <x:c r="E2" s="2"/>
    </x:row>
    <x:row r="3" ht="15" hidden="0">
      <x:c r="A3" s="2" t="s">
        <x:v>57</x:v>
      </x:c>
      <x:c r="B3" s="2" t="s">
        <x:v>58</x:v>
      </x:c>
      <x:c r="C3" s="2" t="s">
        <x:v>59</x:v>
      </x:c>
      <x:c r="D3" s="3" t="s">
        <x:v>60</x:v>
      </x:c>
      <x:c r="E3" s="2"/>
    </x:row>
    <x:row r="4" ht="15" hidden="0">
      <x:c r="A4" s="2" t="s">
        <x:v>61</x:v>
      </x:c>
      <x:c r="B4" s="2" t="s">
        <x:v>58</x:v>
      </x:c>
      <x:c r="C4" s="2" t="s">
        <x:v>59</x:v>
      </x:c>
      <x:c r="D4" s="3" t="s">
        <x:v>62</x:v>
      </x:c>
      <x:c r="E4" s="2"/>
    </x:row>
    <x:row r="5" ht="15" hidden="0">
      <x:c r="A5" s="2" t="s">
        <x:v>63</x:v>
      </x:c>
      <x:c r="B5" s="2" t="s">
        <x:v>58</x:v>
      </x:c>
      <x:c r="C5" s="2" t="s">
        <x:v>59</x:v>
      </x:c>
      <x:c r="D5" s="3" t="s">
        <x:v>64</x:v>
      </x:c>
      <x:c r="E5" s="2"/>
    </x:row>
    <x:row r="6" ht="36" hidden="0" customHeight="1">
      <x:c r="A6" s="13" t="str">
        <x:v>CL-DARE181-0001</x:v>
      </x:c>
      <x:c r="B6" s="13" t="str">
        <x:v>Reference / related edition</x:v>
      </x:c>
      <x:c r="C6" s="13" t="str">
        <x:v>Preserved existing catalog ID. Exact cover image confirms reused Miller/Janson artwork. Count separately from new homage compositions.</x:v>
      </x:c>
      <x:c r="D6" s="14" t="str">
        <x:v>https://leagueofcomicgeeks.com/comic/9364884/daredevil-by-frank-miller-klaus-janson-omnibus-hc
https://leagueofcomicgeeks.com/profile/galko/lists/19852</x:v>
      </x:c>
      <x:c r="E6" s="13" t="str"/>
    </x:row>
    <x:row r="7" ht="72" hidden="0" customHeight="1">
      <x:c r="A7" s="13" t="str">
        <x:v>CL-DARE181-0002</x:v>
      </x:c>
      <x:c r="B7" s="13" t="str">
        <x:v>Cover artwork</x:v>
      </x:c>
      <x:c r="C7" s="13" t="str">
        <x:v>Release corrected to October 26, 2011 from GCD and IDW preview dated October 25. Previous LCG date October 19 conflicts. 1:25 is an ordering incentive ratio, not a confirmed print run.</x:v>
      </x:c>
      <x:c r="D7" s="14" t="str">
        <x:v>https://leagueofcomicgeeks.com/comic/3837768/teenage-mutant-ninja-turtles-3?variant=9968687
https://leagueofcomicgeeks.com/profile/galko/lists/19852
https://manwithoutfear.com/daredevil-news-article/2012-09-11-Latest-DAREDEVIL-News
https://toynewsi.com/20-17879</x:v>
      </x:c>
      <x:c r="E7" s="13" t="str">
        <x:v>Character identification partly unresolved.</x:v>
      </x:c>
    </x:row>
    <x:row r="8" ht="48" hidden="0" customHeight="1">
      <x:c r="A8" s="13" t="str">
        <x:v>CL-DARE181-0003</x:v>
      </x:c>
      <x:c r="B8" s="13" t="str">
        <x:v>Cover artwork</x:v>
      </x:c>
      <x:c r="C8" s="13" t="str">
        <x:v>1:50 is an incentive ordering ratio, not a print-run total. Date October 5 confirmed by Marvel/GCD; GoCollect incorrectly lists November 30.</x:v>
      </x:c>
      <x:c r="D8" s="14" t="str">
        <x:v>https://leagueofcomicgeeks.com/comic/6493857/x-23-15?variant=4072431
https://leagueofcomicgeeks.com/profile/galko/lists/19852
https://www.comics.org/issue/912606/
https://www.g-mart.com/static/c02785.html</x:v>
      </x:c>
      <x:c r="E8" s="13" t="str"/>
    </x:row>
    <x:row r="9" ht="48" hidden="0" customHeight="1">
      <x:c r="A9" s="13" t="str">
        <x:v>CL-DARE181-0004</x:v>
      </x:c>
      <x:c r="B9" s="13" t="str">
        <x:v>Cover artwork</x:v>
      </x:c>
      <x:c r="C9" s="13" t="str">
        <x:v>GCD credits Daniël Arruda Massa pencils and inks. No independently verified fixed print run; do not confuse creator estimate around 2,000 with a numbered limited edition.</x:v>
      </x:c>
      <x:c r="D9" s="14" t="str">
        <x:v>https://leagueofcomicgeeks.com/comic/4788274/holy-fcked-4
https://leagueofcomicgeeks.com/profile/galko/lists/19852
https://www.comics.org/issue/1514245/
https://comicbastards.com/comics/review-holy-fcked-4/</x:v>
      </x:c>
      <x:c r="E9" s="13" t="str"/>
    </x:row>
    <x:row r="10" ht="36" hidden="0" customHeight="1">
      <x:c r="A10" s="13" t="str">
        <x:v>CL-DARE181-0005</x:v>
      </x:c>
      <x:c r="B10" s="13" t="str">
        <x:v>Reference / related edition</x:v>
      </x:c>
      <x:c r="C10" s="13" t="str">
        <x:v>Preserved existing catalog ID. Exact cover image confirms reused Miller/Janson artwork. Count separately from new homage compositions. Market corrected from US to UK for Hachette English collection; issue 179 / spine 206 numbering requires edition confirmation.</x:v>
      </x:c>
      <x:c r="D10" s="14" t="str">
        <x:v>https://leagueofcomicgeeks.com/comic/1528953/the-ultimate-graphic-novels-collection-marvel-masters-frank-miller-hc
https://leagueofcomicgeeks.com/profile/galko/lists/19852</x:v>
      </x:c>
      <x:c r="E10" s="13" t="str"/>
    </x:row>
    <x:row r="11" ht="72" hidden="0" customHeight="1">
      <x:c r="A11" s="13" t="str">
        <x:v>CL-DARE181-0006</x:v>
      </x:c>
      <x:c r="B11" s="13" t="str">
        <x:v>Reference / related edition</x:v>
      </x:c>
      <x:c r="C11" s="13" t="str">
        <x:v>Preserved existing catalog ID. Exact cover image confirms reused Miller/Janson artwork. Count separately from new homage compositions. Release corrected from August 9 to August 10 per Marvel/GCD; hardcover ISBN 9781302933166; publisher web page mislabels format as Trade Paperback.</x:v>
      </x:c>
      <x:c r="D11" s="14" t="str">
        <x:v>https://leagueofcomicgeeks.com/comic/1739561/marvel-masterworks-daredevil-vol-16-hc
https://leagueofcomicgeeks.com/profile/galko/lists/19852
https://www.comics.org/issue/2424269/
https://www.marvel.com/comics/collection/97201/marvel_masterworks_daredevil_vol_16_hardcover</x:v>
      </x:c>
      <x:c r="E11" s="13" t="str"/>
    </x:row>
    <x:row r="12" ht="48" hidden="0" customHeight="1">
      <x:c r="A12" s="13" t="str">
        <x:v>CL-DARE181-0007</x:v>
      </x:c>
      <x:c r="B12" s="13" t="str">
        <x:v>Cover artwork</x:v>
      </x:c>
      <x:c r="C12" s="13" t="str">
        <x:v>New Frank Cho homage artwork; Elektra wears her modern Daredevil costume, Bullseye remains her opponent, Matt Murdock looms behind.</x:v>
      </x:c>
      <x:c r="D12" s="14" t="str">
        <x:v>https://leagueofcomicgeeks.com/comic/3686344/daredevil-7?variant=4125421
https://www.marvel.com/articles/comics/classic-homage-variant-covers-reimagine-memorable-comic-book-covers-marvel-comics-history</x:v>
      </x:c>
      <x:c r="E12" s="13" t="str"/>
    </x:row>
    <x:row r="13" ht="60" hidden="0" customHeight="1">
      <x:c r="A13" s="13" t="str">
        <x:v>CL-DARE181-0008</x:v>
      </x:c>
      <x:c r="B13" s="13" t="str">
        <x:v>Reference / related edition</x:v>
      </x:c>
      <x:c r="C13" s="13" t="str">
        <x:v>Preserved existing catalog ID. Exact cover image confirms reused Miller/Janson artwork. Count separately from new homage compositions. ISBN 9781302945541 confirmed in Marvel/PRH solicitations.</x:v>
      </x:c>
      <x:c r="D13" s="14" t="str">
        <x:v>https://leagueofcomicgeeks.com/comic/9364884/daredevil-by-frank-miller-klaus-janson-omnibus-hc?variant=4506284
https://leagueofcomicgeeks.com/profile/galko/lists/19852
https://prhcomics.com/wp-content/uploads/2022/05/PREVIEWS2021009_AUG_2022_FINAL.pdf</x:v>
      </x:c>
      <x:c r="E13" s="13" t="str"/>
    </x:row>
    <x:row r="14" ht="48" hidden="0" customHeight="1">
      <x:c r="A14" s="13" t="str">
        <x:v>CL-DARE181-0009</x:v>
      </x:c>
      <x:c r="B14" s="13" t="str">
        <x:v>Cover artwork</x:v>
      </x:c>
      <x:c r="C14" s="13" t="str">
        <x:v>Masked central-background woman is Madame Masque, not Elektra; white-haired foreground combatant is Bellona, not Bullseye.</x:v>
      </x:c>
      <x:c r="D14" s="14" t="str">
        <x:v>https://leagueofcomicgeeks.com/comic/8414165/daredevil-gang-war-3
https://leagueofcomicgeeks.com/profile/galko/lists/19852
https://www.marvel.com/comics/issue/112128/daredevil_gang_war_2023_3
https://www.comics.org/issue/2608512/</x:v>
      </x:c>
      <x:c r="E14" s="13" t="str"/>
    </x:row>
    <x:row r="15" ht="15" hidden="0" customHeight="1">
      <x:c r="A15" s="13" t="str">
        <x:v>Black Panther #13 (2023) Classic Homage</x:v>
      </x:c>
      <x:c r="B15" s="13" t="str">
        <x:v>Not added</x:v>
      </x:c>
      <x:c r="C15" s="13" t="str">
        <x:v>False candidate: Paco Medina, not Philip Tan; target is Fantastic Four #52, not DD181.</x:v>
      </x:c>
      <x:c r="D15" s="14" t="str">
        <x:v>https://www.comics.org/issue/2493890/</x:v>
      </x:c>
      <x:c r="E15" s="13" t="str"/>
    </x:row>
    <x:row r="16" ht="24" hidden="0" customHeight="1">
      <x:c r="A16" s="13" t="str">
        <x:v>Gunslinger Spawn DD181 homage</x:v>
      </x:c>
      <x:c r="B16" s="13" t="str">
        <x:v>Not added</x:v>
      </x:c>
      <x:c r="C16" s="13" t="str">
        <x:v>Targeted searches found no reliable exact issue/artist evidence. Do not invent issue or add an unverified entry.</x:v>
      </x:c>
      <x:c r="D16" s="14" t="str"/>
      <x:c r="E16" s="13" t="str"/>
    </x:row>
    <x:row r="17" ht="24" hidden="0" customHeight="1">
      <x:c r="A17" s="13" t="str">
        <x:v>The Last Ronin #2 First to Fall Escorza custom cover</x:v>
      </x:c>
      <x:c r="B17" s="13" t="str">
        <x:v>Not added</x:v>
      </x:c>
      <x:c r="C17" s="13" t="str">
        <x:v>Private commissioned custom cover, not verified published comic edition.</x:v>
      </x:c>
      <x:c r="D17" s="14" t="str">
        <x:v>https://www.raremarq.com/u/ScubaSteve/pieces/the-last-ronin-issue-2-first-to-fall-custom-cover-variant-by-the-escorza-brothers</x:v>
      </x:c>
      <x:c r="E17" s="13" t="str"/>
    </x:row>
    <x:row r="18" ht="36" hidden="0" customHeight="1">
      <x:c r="A18" s="13" t="str">
        <x:v>VeVe Daredevil #181 (2026), Nogi San Rare / Ultra Rare</x:v>
      </x:c>
      <x:c r="B18" s="13" t="str">
        <x:v>Not added</x:v>
      </x:c>
      <x:c r="C18" s="13" t="str">
        <x:v>Licensed digital collectible released April 28 2026, not upcoming; five editions include reuse and new art. Exact new Nogi San composition not visually confirmed as DD181 cover homage; hold out of physical catalog.</x:v>
      </x:c>
      <x:c r="D18" s="14" t="str">
        <x:v>https://www.veve.me/blog/comics/marvel-digital-comics-daredevil-issue-181-1964/</x:v>
      </x:c>
      <x:c r="E18" s="13" t="str"/>
    </x:row>
    <x:row r="19" ht="24" hidden="0" customHeight="1">
      <x:c r="A19" s="13" t="str">
        <x:v>Shadowland #1</x:v>
      </x:c>
      <x:c r="B19" s="13" t="str">
        <x:v>Not added</x:v>
      </x:c>
      <x:c r="C19" s="13" t="str">
        <x:v>Story panel echoes Elektra death, not automatically a homage to DD181 cover composition; excluded from this cover lineage.</x:v>
      </x:c>
      <x:c r="D19" s="14" t="str">
        <x:v>https://www.comicbookdaily.com/championing_comics/reviews/review-shadowland-1/</x:v>
      </x:c>
      <x:c r="E19" s="13" t="str"/>
    </x:row>
    <x:row r="20" ht="24" hidden="0" customHeight="1">
      <x:c r="A20" s="13" t="str">
        <x:v>Dare the Terminator #181 Amalgam trading card</x:v>
      </x:c>
      <x:c r="B20" s="13" t="str">
        <x:v>Not added</x:v>
      </x:c>
      <x:c r="C20" s="13" t="str">
        <x:v>Trading-card mock comic cover, outside published comic-cover scope.</x:v>
      </x:c>
      <x:c r="D20" s="14" t="str">
        <x:v>https://marvel.fandom.com/wiki/Category%3ADaredevil_Vol_1_181.jpg/Homages</x:v>
      </x:c>
      <x:c r="E20" s="13" t="str"/>
    </x:row>
    <x:row r="21" ht="24" hidden="0" customHeight="1">
      <x:c r="A21" s="13" t="str">
        <x:v>Daredevil #181 facsimile 2019</x:v>
      </x:c>
      <x:c r="B21" s="13" t="str">
        <x:v>Not added</x:v>
      </x:c>
      <x:c r="C21" s="13" t="str">
        <x:v>Reprints original issue/art; already excluded by source research log.</x:v>
      </x:c>
      <x:c r="D21" s="14" t="str">
        <x:v>https://www.marvel.com/comics/issue/75177/daredevil-181-facsimile-edition-2019-1</x:v>
      </x:c>
      <x:c r="E21" s="13" t="str"/>
    </x:row>
    <x:row r="22" ht="24" hidden="0" customHeight="1">
      <x:c r="A22" s="13" t="str">
        <x:v>Marvel Masterworks Daredevil Vol16 DM Limited Collector Edition (325)</x:v>
      </x:c>
      <x:c r="B22" s="13" t="str">
        <x:v>Not added</x:v>
      </x:c>
      <x:c r="C22" s="13" t="str">
        <x:v>Confirmed additional trade-dress edition of reused original art; not new homage. Retained as research candidate rather than adding without exact image.</x:v>
      </x:c>
      <x:c r="D22" s="14" t="str">
        <x:v>https://prhcomics.com/wp-content/uploads/2021/10/2021-11_November_PREVIEWS2021002_FINAL.pdf</x:v>
      </x:c>
      <x:c r="E22" s="13" t="str"/>
    </x:row>
    <x:row r="23" ht="36" hidden="0" customHeight="1">
      <x:c r="A23" s="13" t="str">
        <x:v>Upcoming review</x:v>
      </x:c>
      <x:c r="B23" s="13" t="str">
        <x:v>Reviewed 2026-10-18</x:v>
      </x:c>
      <x:c r="C23" s="13" t="str">
        <x:v>No evidence-confirmed upcoming physical DD181 cover homage found as of October 18, 2026. The licensed VeVe 2026 release is already published and digital; excluded pending exact composition review. This is a search result, not proof no unannounced cover exists.</x:v>
      </x:c>
      <x:c r="D23" s="14" t="str"/>
      <x:c r="E23" s="13" t="str"/>
    </x:row>
  </x:sheetData>
  <x:hyperlinks>
    <x:hyperlink xmlns:r="http://schemas.openxmlformats.org/officeDocument/2006/relationships" ref="D2" r:id="Rf208a0a642f146ba"/>
    <x:hyperlink xmlns:r="http://schemas.openxmlformats.org/officeDocument/2006/relationships" ref="D3" r:id="Rf326af9c77a74c98"/>
    <x:hyperlink xmlns:r="http://schemas.openxmlformats.org/officeDocument/2006/relationships" ref="D4" r:id="R9202553e88f54c1c"/>
    <x:hyperlink xmlns:r="http://schemas.openxmlformats.org/officeDocument/2006/relationships" ref="D5" r:id="Rfbe41949c04140c4"/>
    <x:hyperlink xmlns:r="http://schemas.openxmlformats.org/officeDocument/2006/relationships" ref="D6" r:id="Ra37678a3d6f641e2"/>
    <x:hyperlink xmlns:r="http://schemas.openxmlformats.org/officeDocument/2006/relationships" ref="D7" r:id="R123095b441f44f0b"/>
    <x:hyperlink xmlns:r="http://schemas.openxmlformats.org/officeDocument/2006/relationships" ref="D8" r:id="R027600c5eb1f4653"/>
    <x:hyperlink xmlns:r="http://schemas.openxmlformats.org/officeDocument/2006/relationships" ref="D9" r:id="R1ffab0b2713f490e"/>
    <x:hyperlink xmlns:r="http://schemas.openxmlformats.org/officeDocument/2006/relationships" ref="D10" r:id="R0f9a46fb5a4849bc"/>
    <x:hyperlink xmlns:r="http://schemas.openxmlformats.org/officeDocument/2006/relationships" ref="D11" r:id="R12305a8e002f4618"/>
    <x:hyperlink xmlns:r="http://schemas.openxmlformats.org/officeDocument/2006/relationships" ref="D12" r:id="Re0cd3c7815204726"/>
    <x:hyperlink xmlns:r="http://schemas.openxmlformats.org/officeDocument/2006/relationships" ref="D13" r:id="Rd0cbb350564b490e"/>
    <x:hyperlink xmlns:r="http://schemas.openxmlformats.org/officeDocument/2006/relationships" ref="D14" r:id="R0ce028a6d35a4fdc"/>
    <x:hyperlink xmlns:r="http://schemas.openxmlformats.org/officeDocument/2006/relationships" ref="D15" r:id="R91e27763eafa4495"/>
    <x:hyperlink xmlns:r="http://schemas.openxmlformats.org/officeDocument/2006/relationships" ref="D16" r:id="R761cbd0c18744906"/>
    <x:hyperlink xmlns:r="http://schemas.openxmlformats.org/officeDocument/2006/relationships" ref="D17" r:id="Re26785dd90e84da9"/>
    <x:hyperlink xmlns:r="http://schemas.openxmlformats.org/officeDocument/2006/relationships" ref="D18" r:id="Rb97549fa202c48eb"/>
    <x:hyperlink xmlns:r="http://schemas.openxmlformats.org/officeDocument/2006/relationships" ref="D19" r:id="R21614d4e81214e51"/>
    <x:hyperlink xmlns:r="http://schemas.openxmlformats.org/officeDocument/2006/relationships" ref="D20" r:id="Rb558270a186c4772"/>
    <x:hyperlink xmlns:r="http://schemas.openxmlformats.org/officeDocument/2006/relationships" ref="D21" r:id="R9361ca42e5de4201"/>
    <x:hyperlink xmlns:r="http://schemas.openxmlformats.org/officeDocument/2006/relationships" ref="D22" r:id="Radd2b3e5a6e64ea0"/>
    <x:hyperlink xmlns:r="http://schemas.openxmlformats.org/officeDocument/2006/relationships" ref="D23" r:id="Ra7dbaff52f4c4f11"/>
  </x:hyperlink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22" hidden="0" customWidth="1"/>
    <x:col min="2" max="2" width="100" hidden="0" customWidth="1"/>
  </x:cols>
  <x:sheetData>
    <x:row r="1" ht="15" hidden="0">
      <x:c r="A1" s="8" t="s">
        <x:v>65</x:v>
      </x:c>
      <x:c r="B1" s="8" t="s">
        <x:v>66</x:v>
      </x:c>
    </x:row>
    <x:row r="2" ht="15" hidden="0">
      <x:c r="A2" s="10" t="s">
        <x:v>0</x:v>
      </x:c>
      <x:c r="B2" s="2" t="s">
        <x:v>67</x:v>
      </x:c>
    </x:row>
    <x:row r="3" ht="15" hidden="0">
      <x:c r="A3" s="10" t="s">
        <x:v>1</x:v>
      </x:c>
      <x:c r="B3" s="2" t="s">
        <x:v>68</x:v>
      </x:c>
    </x:row>
    <x:row r="4" ht="15" hidden="0">
      <x:c r="A4" s="10" t="s">
        <x:v>2</x:v>
      </x:c>
      <x:c r="B4" s="2" t="s">
        <x:v>69</x:v>
      </x:c>
    </x:row>
    <x:row r="5" ht="15" hidden="0">
      <x:c r="A5" s="10" t="s">
        <x:v>3</x:v>
      </x:c>
      <x:c r="B5" s="2" t="s">
        <x:v>70</x:v>
      </x:c>
    </x:row>
    <x:row r="6" ht="15" hidden="0">
      <x:c r="A6" s="10" t="s">
        <x:v>4</x:v>
      </x:c>
      <x:c r="B6" s="2" t="s">
        <x:v>71</x:v>
      </x:c>
    </x:row>
    <x:row r="7" ht="15" hidden="0">
      <x:c r="A7" s="10" t="s">
        <x:v>5</x:v>
      </x:c>
      <x:c r="B7" s="2" t="s">
        <x:v>72</x:v>
      </x:c>
    </x:row>
    <x:row r="8" ht="15" hidden="0">
      <x:c r="A8" s="10" t="s">
        <x:v>6</x:v>
      </x:c>
      <x:c r="B8" s="2" t="s">
        <x:v>73</x:v>
      </x:c>
    </x:row>
    <x:row r="9" ht="23.850000381469727" hidden="0">
      <x:c r="A9" s="10" t="s">
        <x:v>7</x:v>
      </x:c>
      <x:c r="B9" s="2" t="s">
        <x:v>74</x:v>
      </x:c>
    </x:row>
    <x:row r="10" ht="15" hidden="0">
      <x:c r="A10" s="10" t="s">
        <x:v>8</x:v>
      </x:c>
      <x:c r="B10" s="2" t="s">
        <x:v>75</x:v>
      </x:c>
    </x:row>
    <x:row r="11" ht="15" hidden="0">
      <x:c r="A11" s="10" t="s">
        <x:v>9</x:v>
      </x:c>
      <x:c r="B11" s="2" t="s">
        <x:v>76</x:v>
      </x:c>
    </x:row>
    <x:row r="12" ht="15" hidden="0">
      <x:c r="A12" s="10" t="s">
        <x:v>10</x:v>
      </x:c>
      <x:c r="B12" s="2" t="s">
        <x:v>77</x:v>
      </x:c>
    </x:row>
    <x:row r="13" ht="15" hidden="0">
      <x:c r="A13" s="10" t="s">
        <x:v>11</x:v>
      </x:c>
      <x:c r="B13" s="2" t="s">
        <x:v>78</x:v>
      </x:c>
    </x:row>
    <x:row r="14" ht="15" hidden="0">
      <x:c r="A14" s="10" t="s">
        <x:v>12</x:v>
      </x:c>
      <x:c r="B14" s="2" t="s">
        <x:v>79</x:v>
      </x:c>
    </x:row>
    <x:row r="15" ht="15" hidden="0">
      <x:c r="A15" s="10" t="s">
        <x:v>13</x:v>
      </x:c>
      <x:c r="B15" s="2" t="s">
        <x:v>80</x:v>
      </x:c>
    </x:row>
    <x:row r="16" ht="15" hidden="0">
      <x:c r="A16" s="10" t="s">
        <x:v>14</x:v>
      </x:c>
      <x:c r="B16" s="2" t="s">
        <x:v>81</x:v>
      </x:c>
    </x:row>
    <x:row r="17" ht="15" hidden="0">
      <x:c r="A17" s="10" t="s">
        <x:v>15</x:v>
      </x:c>
      <x:c r="B17" s="2" t="s">
        <x:v>82</x:v>
      </x:c>
    </x:row>
    <x:row r="18" ht="15" hidden="0">
      <x:c r="A18" s="10" t="s">
        <x:v>16</x:v>
      </x:c>
      <x:c r="B18" s="2" t="s">
        <x:v>83</x:v>
      </x:c>
    </x:row>
    <x:row r="19" ht="23.850000381469727" hidden="0">
      <x:c r="A19" s="10" t="s">
        <x:v>17</x:v>
      </x:c>
      <x:c r="B19" s="2" t="s">
        <x:v>84</x:v>
      </x:c>
    </x:row>
    <x:row r="20" ht="15" hidden="0">
      <x:c r="A20" s="10" t="s">
        <x:v>18</x:v>
      </x:c>
      <x:c r="B20" s="2" t="s">
        <x:v>85</x:v>
      </x:c>
    </x:row>
    <x:row r="21" ht="15" hidden="0">
      <x:c r="A21" s="10" t="s">
        <x:v>19</x:v>
      </x:c>
      <x:c r="B21" s="2" t="s">
        <x:v>86</x:v>
      </x:c>
    </x:row>
    <x:row r="22" ht="15" hidden="0">
      <x:c r="A22" s="10" t="s">
        <x:v>20</x:v>
      </x:c>
      <x:c r="B22" s="2" t="s">
        <x:v>87</x:v>
      </x:c>
    </x:row>
    <x:row r="23" ht="15" hidden="0">
      <x:c r="A23" s="10" t="s">
        <x:v>21</x:v>
      </x:c>
      <x:c r="B23" s="2" t="s">
        <x:v>88</x:v>
      </x:c>
    </x:row>
    <x:row r="24" ht="15" hidden="0">
      <x:c r="A24" s="10" t="s">
        <x:v>22</x:v>
      </x:c>
      <x:c r="B24" s="2" t="s">
        <x:v>89</x:v>
      </x:c>
    </x:row>
    <x:row r="25" ht="15" hidden="0">
      <x:c r="A25" s="10" t="s">
        <x:v>23</x:v>
      </x:c>
      <x:c r="B25" s="2" t="s">
        <x:v>90</x:v>
      </x:c>
    </x:row>
  </x:sheetData>
  <x:pageMargins left="0.7" right="0.7" top="0.75" bottom="0.75" header="0.3" footer="0.3"/>
</x:worksheet>
</file>