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abee028f74e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talog" sheetId="1" r:id="Rc619841119bc456d"/>
    <x:sheet xmlns:r="http://schemas.openxmlformats.org/officeDocument/2006/relationships" name="Dashboard" sheetId="2" r:id="R19ad000aee83495c"/>
    <x:sheet xmlns:r="http://schemas.openxmlformats.org/officeDocument/2006/relationships" name="Research Log" sheetId="3" r:id="R1e6138cc5922441c"/>
    <x:sheet xmlns:r="http://schemas.openxmlformats.org/officeDocument/2006/relationships" name="Data Dictionary" sheetId="4" r:id="R76440b72b96e46fc"/>
  </x:sheets>
</x:workbook>
</file>

<file path=xl/sharedStrings.xml><?xml version="1.0" encoding="utf-8"?>
<x:sst xmlns:x="http://schemas.openxmlformats.org/spreadsheetml/2006/main">
  <x:si>
    <x:t xml:space="preserve">ID</x:t>
  </x:si>
  <x:si>
    <x:t xml:space="preserve">Title</x:t>
  </x:si>
  <x:si>
    <x:t xml:space="preserve">Issue</x:t>
  </x:si>
  <x:si>
    <x:t xml:space="preserve">Year</x:t>
  </x:si>
  <x:si>
    <x:t xml:space="preserve">Publisher</x:t>
  </x:si>
  <x:si>
    <x:t xml:space="preserve">Cover Artist</x:t>
  </x:si>
  <x:si>
    <x:t xml:space="preserve">Variant</x:t>
  </x:si>
  <x:si>
    <x:t xml:space="preserve">Homage Type</x:t>
  </x:si>
  <x:si>
    <x:t xml:space="preserve">Subject</x:t>
  </x:si>
  <x:si>
    <x:t xml:space="preserve">Exclusive</x:t>
  </x:si>
  <x:si>
    <x:t xml:space="preserve">Convention</x:t>
  </x:si>
  <x:si>
    <x:t xml:space="preserve">Print Run</x:t>
  </x:si>
  <x:si>
    <x:t xml:space="preserve">Format / Finish</x:t>
  </x:si>
  <x:si>
    <x:t xml:space="preserve">Country / Language</x:t>
  </x:si>
  <x:si>
    <x:t xml:space="preserve">Release Date</x:t>
  </x:si>
  <x:si>
    <x:t xml:space="preserve">Lineage Notes</x:t>
  </x:si>
  <x:si>
    <x:t xml:space="preserve">Collector Notes</x:t>
  </x:si>
  <x:si>
    <x:t xml:space="preserve">Verification</x:t>
  </x:si>
  <x:si>
    <x:t xml:space="preserve">Primary URL</x:t>
  </x:si>
  <x:si>
    <x:t xml:space="preserve">Secondary URL</x:t>
  </x:si>
  <x:si>
    <x:t xml:space="preserve">Image URL</x:t>
  </x:si>
  <x:si>
    <x:t xml:space="preserve">Artist Instagram</x:t>
  </x:si>
  <x:si>
    <x:t xml:space="preserve">Pub Status</x:t>
  </x:si>
  <x:si>
    <x:t xml:space="preserve">Research Added</x:t>
  </x:si>
  <x:si>
    <x:t xml:space="preserve">Crime SuspenStories #22 (1954) Homage Cover Catalog</x:t>
  </x:si>
  <x:si>
    <x:t xml:space="preserve">Summary</x:t>
  </x:si>
  <x:si>
    <x:t xml:space="preserve">Count</x:t>
  </x:si>
  <x:si>
    <x:t xml:space="preserve">Share</x:t>
  </x:si>
  <x:si>
    <x:t xml:space="preserve">Research Log entries</x:t>
  </x:si>
  <x:si>
    <x:t xml:space="preserve">Earliest year</x:t>
  </x:si>
  <x:si>
    <x:t xml:space="preserve">Latest year</x:t>
  </x:si>
  <x:si>
    <x:t xml:space="preserve">Verified</x:t>
  </x:si>
  <x:si>
    <x:t xml:space="preserve">Partial</x:t>
  </x:si>
  <x:si>
    <x:t xml:space="preserve">Needs Review</x:t>
  </x:si>
  <x:si>
    <x:t xml:space="preserve">Homage type</x:t>
  </x:si>
  <x:si>
    <x:t xml:space="preserve">Direct homage</x:t>
  </x:si>
  <x:si>
    <x:t xml:space="preserve">Parody / homage</x:t>
  </x:si>
  <x:si>
    <x:t xml:space="preserve">By decade</x:t>
  </x:si>
  <x:si>
    <x:t xml:space="preserve">1960s</x:t>
  </x:si>
  <x:si>
    <x:t xml:space="preserve">1970s</x:t>
  </x:si>
  <x:si>
    <x:t xml:space="preserve">1980s</x:t>
  </x:si>
  <x:si>
    <x:t xml:space="preserve">1990s</x:t>
  </x:si>
  <x:si>
    <x:t xml:space="preserve">2000s</x:t>
  </x:si>
  <x:si>
    <x:t xml:space="preserve">2010s</x:t>
  </x:si>
  <x:si>
    <x:t xml:space="preserve">2020s</x:t>
  </x:si>
  <x:si>
    <x:t xml:space="preserve">IDW Publishing</x:t>
  </x:si>
  <x:si>
    <x:t xml:space="preserve">DC Comics</x:t>
  </x:si>
  <x:si>
    <x:t xml:space="preserve">Marvel Comics</x:t>
  </x:si>
  <x:si>
    <x:t xml:space="preserve">Image Comics</x:t>
  </x:si>
  <x:si>
    <x:t xml:space="preserve">Chapterhouse Comics</x:t>
  </x:si>
  <x:si>
    <x:t xml:space="preserve">Dynamite</x:t>
  </x:si>
  <x:si>
    <x:t xml:space="preserve">Archie Comics</x:t>
  </x:si>
  <x:si>
    <x:t xml:space="preserve">Moonstone</x:t>
  </x:si>
  <x:si>
    <x:t xml:space="preserve">Keenspot</x:t>
  </x:si>
  <x:si>
    <x:t xml:space="preserve">Independent / other</x:t>
  </x:si>
  <x:si>
    <x:t xml:space="preserve">Oni Press</x:t>
  </x:si>
  <x:si>
    <x:t xml:space="preserve">Antarctic Press</x:t>
  </x:si>
  <x:si>
    <x:t xml:space="preserve">Ahoy Comics</x:t>
  </x:si>
  <x:si>
    <x:t xml:space="preserve">Candidate</x:t>
  </x:si>
  <x:si>
    <x:t xml:space="preserve">Decision</x:t>
  </x:si>
  <x:si>
    <x:t xml:space="preserve">Reason</x:t>
  </x:si>
  <x:si>
    <x:t xml:space="preserve">Best Source</x:t>
  </x:si>
  <x:si>
    <x:t xml:space="preserve">Follow-up</x:t>
  </x:si>
  <x:si>
    <x:t xml:space="preserve">galko LCG list (29 items)</x:t>
  </x:si>
  <x:si>
    <x:t xml:space="preserve">Source</x:t>
  </x:si>
  <x:si>
    <x:t xml:space="preserve">Primary lead list pulled in full via the browser on 2026-10-13; raw dump saved to the project.</x:t>
  </x:si>
  <x:si>
    <x:t xml:space="preserve">https://leagueofcomicgeeks.com/profile/galko/lists/13247</x:t>
  </x:si>
  <x:si>
    <x:t xml:space="preserve">Excluded</x:t>
  </x:si>
  <x:si>
    <x:t xml:space="preserve">The original issue or an edition of it.</x:t>
  </x:si>
  <x:si>
    <x:t xml:space="preserve">https://leagueofcomicgeeks.com/comic/1072020/crime-suspenstories-22</x:t>
  </x:si>
  <x:si>
    <x:t xml:space="preserve">Cult Classic: Return to Whisper #1 Return To Whisper #1 2nd print (2019)</x:t>
  </x:si>
  <x:si>
    <x:t xml:space="preserve">Field</x:t>
  </x:si>
  <x:si>
    <x:t xml:space="preserve">Definition</x:t>
  </x:si>
  <x:si>
    <x:t xml:space="preserve">Series title of the homage comic.</x:t>
  </x:si>
  <x:si>
    <x:t xml:space="preserve">Issue number; series year added when ambiguous.</x:t>
  </x:si>
  <x:si>
    <x:t xml:space="preserve">Publication year (cover-date year when no street date).</x:t>
  </x:si>
  <x:si>
    <x:t xml:space="preserve">Publisher (imprint in parentheses).</x:t>
  </x:si>
  <x:si>
    <x:t xml:space="preserve">Homage cover artist; notes say when inferred.</x:t>
  </x:si>
  <x:si>
    <x:t xml:space="preserve">Which cover of the issue is the homage.</x:t>
  </x:si>
  <x:si>
    <x:t xml:space="preserve">Direct homage, Parody / homage, Self-homage / reinterpretation, or Needs target review (listed as a homage but composition not yet checked).</x:t>
  </x:si>
  <x:si>
    <x:t xml:space="preserve">Characters shown, when known.</x:t>
  </x:si>
  <x:si>
    <x:t xml:space="preserve">Retailer exclusive, if any.</x:t>
  </x:si>
  <x:si>
    <x:t xml:space="preserve">Convention exclusive, if any.</x:t>
  </x:si>
  <x:si>
    <x:t xml:space="preserve">Limit or ratio when stated.</x:t>
  </x:si>
  <x:si>
    <x:t xml:space="preserve">Cover format (standard, variant, magazine, HC, ashcan).</x:t>
  </x:si>
  <x:si>
    <x:t xml:space="preserve">Edition market.</x:t>
  </x:si>
  <x:si>
    <x:t xml:space="preserve">Street date YYYY-MM-DD, or cover date as noted.</x:t>
  </x:si>
  <x:si>
    <x:t xml:space="preserve">Caveats, conflicts and next checks.</x:t>
  </x:si>
  <x:si>
    <x:t xml:space="preserve">Best source.</x:t>
  </x:si>
  <x:si>
    <x:t xml:space="preserve">Corroborating source.</x:t>
  </x:si>
  <x:si>
    <x:t xml:space="preserve">Published / Upcoming.</x:t>
  </x:si>
  <x:si>
    <x:t xml:space="preserve">Research round that added the row.</x:t>
  </x:si>
</x:sst>
</file>

<file path=xl/styles.xml><?xml version="1.0" encoding="utf-8"?>
<x:styleSheet xmlns:x="http://schemas.openxmlformats.org/spreadsheetml/2006/main">
  <x:numFmts count="4">
    <x:numFmt numFmtId="164" formatCode="General"/>
    <x:numFmt numFmtId="165" formatCode="0%"/>
    <x:numFmt numFmtId="200" formatCode="yyyy-mm-dd"/>
    <x:numFmt numFmtId="201" formatCode="0"/>
  </x:numFmts>
  <x:fonts count="12">
    <x:font>
      <x:sz val="11"/>
      <x:color theme="1"/>
      <x:name val="Calibri"/>
      <x:family val="2"/>
    </x:font>
    <x:font>
      <x:sz val="10"/>
      <x:name val="Arial"/>
    </x:font>
    <x:font>
      <x:sz val="10"/>
      <x:name val="Arial"/>
    </x:font>
    <x:font>
      <x:sz val="10"/>
      <x:name val="Arial"/>
    </x:font>
    <x:font>
      <x:b/>
      <x:sz val="10"/>
      <x:color rgb="FFFFFFFF"/>
      <x:name val="Arial"/>
    </x:font>
    <x:font>
      <x:sz val="10"/>
      <x:name val="Arial"/>
    </x:font>
    <x:font>
      <x:u val="single"/>
      <x:sz val="10"/>
      <x:color rgb="FF1F5FBF"/>
      <x:name val="Arial"/>
    </x:font>
    <x:font>
      <x:b/>
      <x:sz val="14"/>
      <x:name val="Arial"/>
    </x:font>
    <x:font>
      <x:sz val="10"/>
      <x:color theme="1"/>
      <x:name val="Arial"/>
    </x:font>
    <x:font>
      <x:i/>
      <x:sz val="10"/>
      <x:name val="Arial"/>
    </x:font>
    <x:font>
      <x:sz val="9"/>
      <x:color rgb="FF666666"/>
      <x:name val="Arial"/>
    </x:font>
    <x:font>
      <x:b/>
      <x:sz val="1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F3A5F"/>
      </x:patternFill>
    </x:fill>
  </x:fills>
  <x:borders count="1">
    <x:border diagonalUp="0" diagonalDown="0">
      <x:left/>
      <x:right/>
      <x:top/>
      <x:bottom/>
      <x:diagonal/>
    </x:border>
  </x:borders>
  <x:cellStyleXfs count="20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</x:cellStyleXfs>
  <x:cellXfs count="23">
    <x:xf numFmtId="164" fontId="0" fillId="0" borderId="0" xfId="0" applyFont="0" applyBorder="0" applyAlignment="0" applyProtection="0">
      <x:alignment horizontal="general" vertical="bottom" wrapText="0" shrinkToFit="0"/>
      <x:protection locked="1" hidden="0"/>
    </x:xf>
    <x:xf numFmtId="164" fontId="4" fillId="2" borderId="0" xfId="0" applyFont="1" applyBorder="0" applyAlignment="1" applyProtection="0">
      <x:alignment horizontal="general" vertical="center" wrapText="1" shrinkToFit="0"/>
      <x:protection locked="1" hidden="0"/>
    </x:xf>
    <x:xf numFmtId="164" fontId="5" fillId="0" borderId="0" xfId="0" applyFont="1" applyBorder="0" applyAlignment="1" applyProtection="0">
      <x:alignment horizontal="general" vertical="top" wrapText="1" shrinkToFit="0"/>
      <x:protection locked="1" hidden="0"/>
    </x:xf>
    <x:xf numFmtId="164" fontId="6" fillId="0" borderId="0" xfId="0" applyFont="1" applyBorder="0" applyAlignment="1" applyProtection="0">
      <x:alignment horizontal="general" vertical="top" wrapText="1" shrinkToFit="0"/>
      <x:protection locked="1" hidden="0"/>
    </x:xf>
    <x:xf numFmtId="164" fontId="7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8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9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10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4" fillId="2" borderId="0" xfId="0" applyFont="1" applyBorder="0" applyAlignment="0" applyProtection="0">
      <x:alignment horizontal="general" vertical="bottom" wrapText="0" shrinkToFit="0"/>
      <x:protection locked="1" hidden="0"/>
    </x:xf>
    <x:xf numFmtId="165" fontId="8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11" fillId="0" borderId="0" xfId="0" applyFont="1" applyBorder="0" applyAlignment="0" applyProtection="0">
      <x:alignment horizontal="general" vertical="bottom" wrapText="0" shrinkToFit="0"/>
      <x:protection locked="1" hidden="0"/>
    </x:xf>
    <x:xf numFmtId="200" fontId="1" fillId="0" borderId="0" xfId="0" applyNumberFormat="1" applyFont="1" applyFill="1" applyBorder="1" applyAlignment="1">
      <x:alignment horizontal="general" vertical="top" wrapText="1"/>
    </x:xf>
    <x:xf numFmtId="200" fontId="0" fillId="0" borderId="0" xfId="0" applyNumberFormat="1" applyFont="1" applyFill="1" applyBorder="1" applyAlignment="1">
      <x:alignment horizontal="general" vertical="bottom" wrapText="0"/>
    </x:xf>
    <x:xf numFmtId="201" fontId="1" fillId="0" borderId="0" xfId="0" applyNumberFormat="1" applyFont="1" applyFill="1" applyBorder="1" applyAlignment="1">
      <x:alignment horizontal="general" vertical="top" wrapText="1"/>
    </x:xf>
    <x:xf numFmtId="201" fontId="0" fillId="0" borderId="0" xfId="0" applyNumberFormat="1" applyFont="1" applyFill="1" applyBorder="1" applyAlignment="1">
      <x:alignment horizontal="general" vertical="bottom" wrapText="0"/>
    </x:xf>
    <x:xf numFmtId="164" fontId="1" fillId="0" borderId="0" xfId="0" applyNumberFormat="1" applyFont="1" applyFill="1" applyBorder="1" applyAlignment="1">
      <x:alignment horizontal="general" vertical="top" wrapText="1"/>
    </x:xf>
    <x:xf numFmtId="164" fontId="6" fillId="0" borderId="0" xfId="0" applyNumberFormat="1" applyFont="1" applyFill="1" applyBorder="1" applyAlignment="1">
      <x:alignment horizontal="general" vertical="top" wrapText="1"/>
    </x:xf>
    <x:xf numFmtId="164" fontId="0" fillId="0" borderId="0" xfId="0" applyNumberFormat="1" applyFont="1" applyFill="1" applyBorder="1" applyAlignment="1">
      <x:alignment horizontal="general" vertical="bottom" wrapText="1"/>
    </x:xf>
    <x:xf numFmtId="201" fontId="0" fillId="0" borderId="0" xfId="0" applyNumberFormat="1" applyFont="1" applyFill="1" applyBorder="1" applyAlignment="1">
      <x:alignment horizontal="general" vertical="bottom" wrapText="1"/>
    </x:xf>
    <x:xf numFmtId="200" fontId="0" fillId="0" borderId="0" xfId="0" applyNumberFormat="1" applyFont="1" applyFill="1" applyBorder="1" applyAlignment="1">
      <x:alignment horizontal="general" vertical="bottom" wrapText="1"/>
    </x:xf>
    <x:xf numFmtId="164" fontId="9" fillId="0" borderId="0" xfId="0" applyNumberFormat="1" applyFont="1" applyFill="1" applyBorder="1" applyAlignment="1">
      <x:alignment horizontal="general" vertical="bottom" wrapText="1"/>
    </x:xf>
    <x:xf numFmtId="164" fontId="10" fillId="0" borderId="0" xfId="0" applyNumberFormat="1" applyFont="1" applyFill="1" applyBorder="1" applyAlignment="1">
      <x:alignment horizontal="general" vertical="bottom" wrapText="1"/>
    </x:xf>
    <x:xf numFmtId="164" fontId="1" fillId="0" borderId="0" xfId="0" applyFont="1" applyBorder="0" applyAlignment="1" applyProtection="0">
      <x:alignment horizontal="general" vertical="top" wrapText="1" shrinkToFit="0"/>
      <x:protection locked="1" hidden="0"/>
    </x:xf>
  </x:cellXfs>
  <x:cellStyles count="6">
    <x:cellStyle name="Normal" xfId="0"/>
    <x:cellStyle name="Comma" xfId="15"/>
    <x:cellStyle name="Comma [0]" xfId="16"/>
    <x:cellStyle name="Currency" xfId="17"/>
    <x:cellStyle name="Currency [0]" xfId="18"/>
    <x:cellStyle name="Percent" xfId="19"/>
  </x:cellStyles>
  <x:dxfs count="9">
    <x:dxf>
      <x:fill>
        <x:patternFill>
          <x:bgColor rgb="FF1F3A5F"/>
        </x:patternFill>
      </x:fill>
    </x:dxf>
    <x:dxf>
      <x:fill>
        <x:patternFill>
          <x:bgColor rgb="FF000000"/>
        </x:patternFill>
      </x:fill>
    </x:dxf>
    <x:dxf>
      <x:fill>
        <x:patternFill>
          <x:bgColor rgb="FFFFFFFF"/>
        </x:patternFill>
      </x:fill>
    </x:dxf>
    <x:dxf>
      <x:fill>
        <x:patternFill>
          <x:bgColor rgb="FFC6EFCE"/>
        </x:patternFill>
      </x:fill>
    </x:dxf>
    <x:dxf>
      <x:fill>
        <x:patternFill>
          <x:bgColor rgb="FFFFEB9C"/>
        </x:patternFill>
      </x:fill>
    </x:dxf>
    <x:dxf>
      <x:fill>
        <x:patternFill>
          <x:bgColor rgb="FF1F5FBF"/>
        </x:patternFill>
      </x:fill>
    </x:dxf>
    <x:dxf>
      <x:fill>
        <x:patternFill>
          <x:bgColor rgb="FFC6EFCE"/>
        </x:patternFill>
      </x:fill>
    </x:dxf>
    <x:dxf>
      <x:fill>
        <x:patternFill>
          <x:bgColor rgb="FFFFEB9C"/>
        </x:patternFill>
      </x:fill>
    </x:dxf>
    <x:dxf>
      <x:fill>
        <x:patternFill>
          <x:bgColor rgb="FFFFC7CE"/>
        </x:patternFill>
      </x:fill>
    </x:dxf>
  </x:dxf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1F5FBF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6EFCE"/>
      <x:rgbColor rgb="FFFFEB9C"/>
      <x:rgbColor rgb="FF99CCFF"/>
      <x:rgbColor rgb="FFFF99CC"/>
      <x:rgbColor rgb="FFCC99FF"/>
      <x:rgbColor rgb="FFFFC7CE"/>
      <x:rgbColor rgb="FF3366FF"/>
      <x:rgbColor rgb="FF33CCCC"/>
      <x:rgbColor rgb="FF99CC00"/>
      <x:rgbColor rgb="FFFFCC00"/>
      <x:rgbColor rgb="FFFF9900"/>
      <x:rgbColor rgb="FFFF6600"/>
      <x:rgbColor rgb="FF666666"/>
      <x:rgbColor rgb="FF969696"/>
      <x:rgbColor rgb="FF1F3A5F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69a5d0dcfc473b" /><Relationship Type="http://schemas.openxmlformats.org/officeDocument/2006/relationships/theme" Target="/xl/theme/theme1.xml" Id="R09ecdfaa3399421f" /><Relationship Type="http://schemas.openxmlformats.org/officeDocument/2006/relationships/sharedStrings" Target="/xl/sharedStrings.xml" Id="Re32eff895986486e" /><Relationship Type="http://schemas.openxmlformats.org/officeDocument/2006/relationships/worksheet" Target="/xl/worksheets/sheet1.xml" Id="Rc619841119bc456d" /><Relationship Type="http://schemas.openxmlformats.org/officeDocument/2006/relationships/worksheet" Target="/xl/worksheets/sheet2.xml" Id="R19ad000aee83495c" /><Relationship Type="http://schemas.openxmlformats.org/officeDocument/2006/relationships/worksheet" Target="/xl/worksheets/sheet3.xml" Id="R1e6138cc5922441c" /><Relationship Type="http://schemas.openxmlformats.org/officeDocument/2006/relationships/worksheet" Target="/xl/worksheets/sheet4.xml" Id="R76440b72b96e46fc" /></Relationships>
</file>

<file path=xl/tables/table1.xml><?xml version="1.0" encoding="utf-8"?>
<x:table xmlns:x="http://schemas.openxmlformats.org/spreadsheetml/2006/main" id="1" name="CRIME22Catalog" displayName="CRIME22Catalog" ref="A1:X25" headerRowCount="1" totalsRowCount="0" totalsRowShown="0">
  <x:autoFilter ref="A1:X25"/>
  <x:tableColumns count="24">
    <x:tableColumn id="1" name="ID"/>
    <x:tableColumn id="2" name="Title"/>
    <x:tableColumn id="3" name="Issue"/>
    <x:tableColumn id="4" name="Year"/>
    <x:tableColumn id="5" name="Publisher"/>
    <x:tableColumn id="6" name="Cover Artist"/>
    <x:tableColumn id="7" name="Variant"/>
    <x:tableColumn id="8" name="Homage Type"/>
    <x:tableColumn id="9" name="Subject"/>
    <x:tableColumn id="10" name="Exclusive"/>
    <x:tableColumn id="11" name="Convention"/>
    <x:tableColumn id="12" name="Print Run"/>
    <x:tableColumn id="13" name="Format / Finish"/>
    <x:tableColumn id="14" name="Country / Language"/>
    <x:tableColumn id="15" name="Release Date"/>
    <x:tableColumn id="16" name="Lineage Notes"/>
    <x:tableColumn id="17" name="Collector Notes"/>
    <x:tableColumn id="18" name="Verification"/>
    <x:tableColumn id="19" name="Primary URL"/>
    <x:tableColumn id="20" name="Secondary URL"/>
    <x:tableColumn id="21" name="Image URL"/>
    <x:tableColumn id="22" name="Artist Instagram"/>
    <x:tableColumn id="23" name="Pub Status"/>
    <x:tableColumn id="24" name="Research Added"/>
  </x:tableColumns>
</x: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leagueofcomicgeeks.com/comic/8454942/the-shadow-18" TargetMode="External" Id="R089e97fd601e4f73" /><Relationship Type="http://schemas.openxmlformats.org/officeDocument/2006/relationships/hyperlink" Target="https://leagueofcomicgeeks.com/profile/galko/lists/13247" TargetMode="External" Id="R73e701f86cfa4a7e" /><Relationship Type="http://schemas.openxmlformats.org/officeDocument/2006/relationships/hyperlink" Target="https://s3.amazonaws.com/comicgeeks/comics/covers/medium-8454942.jpg" TargetMode="External" Id="R0f627c3131db464a" /><Relationship Type="http://schemas.openxmlformats.org/officeDocument/2006/relationships/hyperlink" Target="https://leagueofcomicgeeks.com/comic/5622959/wolverine-55?variant=6529119" TargetMode="External" Id="Rbb053701525c475c" /><Relationship Type="http://schemas.openxmlformats.org/officeDocument/2006/relationships/hyperlink" Target="https://leagueofcomicgeeks.com/profile/galko/lists/13247" TargetMode="External" Id="R55e988f2dab849c7" /><Relationship Type="http://schemas.openxmlformats.org/officeDocument/2006/relationships/hyperlink" Target="https://s3.amazonaws.com/comicgeeks/comics/covers/medium-6529119.jpg" TargetMode="External" Id="R501c9edc25a24606" /><Relationship Type="http://schemas.openxmlformats.org/officeDocument/2006/relationships/hyperlink" Target="https://leagueofcomicgeeks.com/comic/2451782/locke-key-head-games-3?variant=6450833" TargetMode="External" Id="Rcebc343b40914ab8" /><Relationship Type="http://schemas.openxmlformats.org/officeDocument/2006/relationships/hyperlink" Target="https://leagueofcomicgeeks.com/profile/galko/lists/13247" TargetMode="External" Id="R0de24fde528c4903" /><Relationship Type="http://schemas.openxmlformats.org/officeDocument/2006/relationships/hyperlink" Target="https://s3.amazonaws.com/comicgeeks/comics/covers/medium-6450833.jpg" TargetMode="External" Id="R048a62f637ca4a76" /><Relationship Type="http://schemas.openxmlformats.org/officeDocument/2006/relationships/hyperlink" Target="https://leagueofcomicgeeks.com/comic/2451782/locke-key-head-games-3" TargetMode="External" Id="Rc2f0713129014a86" /><Relationship Type="http://schemas.openxmlformats.org/officeDocument/2006/relationships/hyperlink" Target="https://leagueofcomicgeeks.com/profile/galko/lists/13247" TargetMode="External" Id="R0dd37028f56c4ea5" /><Relationship Type="http://schemas.openxmlformats.org/officeDocument/2006/relationships/hyperlink" Target="https://s3.amazonaws.com/comicgeeks/comics/covers/medium-2451782.jpg" TargetMode="External" Id="R15a8c138bdc04595" /><Relationship Type="http://schemas.openxmlformats.org/officeDocument/2006/relationships/hyperlink" Target="https://leagueofcomicgeeks.com/comic/5413856/flashpoint-2?variant=1656072" TargetMode="External" Id="Rfd44ebae76864cab" /><Relationship Type="http://schemas.openxmlformats.org/officeDocument/2006/relationships/hyperlink" Target="https://leagueofcomicgeeks.com/profile/galko/lists/13247" TargetMode="External" Id="R42bc0f88fd0a4493" /><Relationship Type="http://schemas.openxmlformats.org/officeDocument/2006/relationships/hyperlink" Target="https://s3.amazonaws.com/comicgeeks/comics/covers/medium-1656072.jpg" TargetMode="External" Id="R18376dacf11c4792" /><Relationship Type="http://schemas.openxmlformats.org/officeDocument/2006/relationships/hyperlink" Target="https://leagueofcomicgeeks.com/comic/5797539/zombies-vs-cheerleaders-7?variant=6752258" TargetMode="External" Id="Rac886eadde314f52" /><Relationship Type="http://schemas.openxmlformats.org/officeDocument/2006/relationships/hyperlink" Target="https://leagueofcomicgeeks.com/profile/galko/lists/13247" TargetMode="External" Id="R2fa6ff98c58a4973" /><Relationship Type="http://schemas.openxmlformats.org/officeDocument/2006/relationships/hyperlink" Target="https://s3.amazonaws.com/comicgeeks/comics/covers/medium-6752258.jpg" TargetMode="External" Id="R4f1c06a5ee8a4bfb" /><Relationship Type="http://schemas.openxmlformats.org/officeDocument/2006/relationships/hyperlink" Target="https://leagueofcomicgeeks.com/comic/6685807/100-acres-of-hell-1" TargetMode="External" Id="Rb3edf0949f5a4501" /><Relationship Type="http://schemas.openxmlformats.org/officeDocument/2006/relationships/hyperlink" Target="https://leagueofcomicgeeks.com/profile/galko/lists/13247" TargetMode="External" Id="R26729b5ba5c3411c" /><Relationship Type="http://schemas.openxmlformats.org/officeDocument/2006/relationships/hyperlink" Target="https://s3.amazonaws.com/comicgeeks/comics/covers/medium-6685807.jpg" TargetMode="External" Id="R79c1cca7fb0944c5" /><Relationship Type="http://schemas.openxmlformats.org/officeDocument/2006/relationships/hyperlink" Target="https://leagueofcomicgeeks.com/comic/2734559/die-kitty-die-cathouse-of-horror-special-1?variant=1674225" TargetMode="External" Id="Rb6844bb91cc34e3a" /><Relationship Type="http://schemas.openxmlformats.org/officeDocument/2006/relationships/hyperlink" Target="https://leagueofcomicgeeks.com/profile/galko/lists/13247" TargetMode="External" Id="R9b8d58768b284285" /><Relationship Type="http://schemas.openxmlformats.org/officeDocument/2006/relationships/hyperlink" Target="https://s3.amazonaws.com/comicgeeks/comics/covers/medium-1674225.jpg" TargetMode="External" Id="Rfd48f6a58fa8406e" /><Relationship Type="http://schemas.openxmlformats.org/officeDocument/2006/relationships/hyperlink" Target="https://leagueofcomicgeeks.com/comic/2734559/die-kitty-die-cathouse-of-horror-special-1?variant=7033168" TargetMode="External" Id="Rf8b26bba33a643a5" /><Relationship Type="http://schemas.openxmlformats.org/officeDocument/2006/relationships/hyperlink" Target="https://leagueofcomicgeeks.com/profile/galko/lists/13247" TargetMode="External" Id="R64dbdb26663b4a85" /><Relationship Type="http://schemas.openxmlformats.org/officeDocument/2006/relationships/hyperlink" Target="https://s3.amazonaws.com/comicgeeks/comics/covers/medium-7033168.jpg" TargetMode="External" Id="R832658a706ac4b35" /><Relationship Type="http://schemas.openxmlformats.org/officeDocument/2006/relationships/hyperlink" Target="https://leagueofcomicgeeks.com/comic/9994457/exciting-comics-1?variant=7841630" TargetMode="External" Id="Rdee6a680239c42a0" /><Relationship Type="http://schemas.openxmlformats.org/officeDocument/2006/relationships/hyperlink" Target="https://leagueofcomicgeeks.com/profile/galko/lists/13247" TargetMode="External" Id="R61d66df406e4441c" /><Relationship Type="http://schemas.openxmlformats.org/officeDocument/2006/relationships/hyperlink" Target="https://s3.amazonaws.com/comicgeeks/comics/covers/medium-7841630.jpg" TargetMode="External" Id="Rfcecf2ed8dd44b0b" /><Relationship Type="http://schemas.openxmlformats.org/officeDocument/2006/relationships/hyperlink" Target="https://leagueofcomicgeeks.com/comic/5039508/jughead-the-hunger-vs-vampironica-2" TargetMode="External" Id="R3affd49d692f431d" /><Relationship Type="http://schemas.openxmlformats.org/officeDocument/2006/relationships/hyperlink" Target="https://leagueofcomicgeeks.com/profile/galko/lists/13247" TargetMode="External" Id="R1947755a80d04865" /><Relationship Type="http://schemas.openxmlformats.org/officeDocument/2006/relationships/hyperlink" Target="https://s3.amazonaws.com/comicgeeks/comics/covers/medium-5039508.jpg" TargetMode="External" Id="R9051722659764bcf" /><Relationship Type="http://schemas.openxmlformats.org/officeDocument/2006/relationships/hyperlink" Target="https://leagueofcomicgeeks.com/comic/8610120/edgar-allan-poes-snifter-of-terror-season-2-5" TargetMode="External" Id="Ra21e7458e5a14dad" /><Relationship Type="http://schemas.openxmlformats.org/officeDocument/2006/relationships/hyperlink" Target="https://leagueofcomicgeeks.com/profile/galko/lists/13247" TargetMode="External" Id="Ra4156cce30ce4016" /><Relationship Type="http://schemas.openxmlformats.org/officeDocument/2006/relationships/hyperlink" Target="https://s3.amazonaws.com/comicgeeks/comics/covers/medium-8610120.jpg" TargetMode="External" Id="R9b2d91e13a3e491c" /><Relationship Type="http://schemas.openxmlformats.org/officeDocument/2006/relationships/hyperlink" Target="https://leagueofcomicgeeks.com/comic/2578920/kiss-zombies-4?variant=1718462" TargetMode="External" Id="R71d2247bfd4b481a" /><Relationship Type="http://schemas.openxmlformats.org/officeDocument/2006/relationships/hyperlink" Target="https://leagueofcomicgeeks.com/profile/galko/lists/13247" TargetMode="External" Id="R2a68ee49767a4737" /><Relationship Type="http://schemas.openxmlformats.org/officeDocument/2006/relationships/hyperlink" Target="https://s3.amazonaws.com/comicgeeks/comics/covers/medium-1718462.jpg" TargetMode="External" Id="Rfa7436e10b1c4749" /><Relationship Type="http://schemas.openxmlformats.org/officeDocument/2006/relationships/hyperlink" Target="https://leagueofcomicgeeks.com/comic/2578920/kiss-zombies-4?variant=2752607" TargetMode="External" Id="R5bab750283e9401d" /><Relationship Type="http://schemas.openxmlformats.org/officeDocument/2006/relationships/hyperlink" Target="https://leagueofcomicgeeks.com/profile/galko/lists/13247" TargetMode="External" Id="R1b733d18cbe04d45" /><Relationship Type="http://schemas.openxmlformats.org/officeDocument/2006/relationships/hyperlink" Target="https://s3.amazonaws.com/comicgeeks/comics/covers/medium-2752607.jpg" TargetMode="External" Id="Rd86a00c2ba764b32" /><Relationship Type="http://schemas.openxmlformats.org/officeDocument/2006/relationships/hyperlink" Target="https://leagueofcomicgeeks.com/comic/2112300/ice-cream-man-27?variant=8313236" TargetMode="External" Id="R00c5b43b50014ee6" /><Relationship Type="http://schemas.openxmlformats.org/officeDocument/2006/relationships/hyperlink" Target="https://leagueofcomicgeeks.com/profile/galko/lists/13247" TargetMode="External" Id="Rbbfa245f38b144aa" /><Relationship Type="http://schemas.openxmlformats.org/officeDocument/2006/relationships/hyperlink" Target="https://s3.amazonaws.com/comicgeeks/comics/covers/medium-8313236.jpg" TargetMode="External" Id="R937fd62c0dab4001" /><Relationship Type="http://schemas.openxmlformats.org/officeDocument/2006/relationships/hyperlink" Target="https://leagueofcomicgeeks.com/comic/4769840/stray-dogs-tp?variant=2749455" TargetMode="External" Id="R953d616083c6404a" /><Relationship Type="http://schemas.openxmlformats.org/officeDocument/2006/relationships/hyperlink" Target="https://leagueofcomicgeeks.com/profile/galko/lists/13247" TargetMode="External" Id="Rd97018328649480e" /><Relationship Type="http://schemas.openxmlformats.org/officeDocument/2006/relationships/hyperlink" Target="https://s3.amazonaws.com/comicgeeks/comics/covers/medium-2749455.jpg" TargetMode="External" Id="Rd2d9f99bef194922" /><Relationship Type="http://schemas.openxmlformats.org/officeDocument/2006/relationships/hyperlink" Target="https://leagueofcomicgeeks.com/comic/3213063/archie-friends-all-action-1?variant=2579209" TargetMode="External" Id="Rb82a38e3c55e48ac" /><Relationship Type="http://schemas.openxmlformats.org/officeDocument/2006/relationships/hyperlink" Target="https://leagueofcomicgeeks.com/profile/galko/lists/13247" TargetMode="External" Id="R15771f3b0ff14da1" /><Relationship Type="http://schemas.openxmlformats.org/officeDocument/2006/relationships/hyperlink" Target="https://s3.amazonaws.com/comicgeeks/comics/covers/medium-2579209.jpg" TargetMode="External" Id="R731b9e840b6847b7" /><Relationship Type="http://schemas.openxmlformats.org/officeDocument/2006/relationships/hyperlink" Target="https://leagueofcomicgeeks.com/comic/4933351/blood-hunt-red-band-edition-1?variant=6675206" TargetMode="External" Id="R46d2d48deb5c4a40" /><Relationship Type="http://schemas.openxmlformats.org/officeDocument/2006/relationships/hyperlink" Target="https://leagueofcomicgeeks.com/profile/galko/lists/13247" TargetMode="External" Id="R8c37b1aca9094601" /><Relationship Type="http://schemas.openxmlformats.org/officeDocument/2006/relationships/hyperlink" Target="https://s3.amazonaws.com/comicgeeks/comics/covers/medium-6675206.jpg" TargetMode="External" Id="R47af00835fa241fb" /><Relationship Type="http://schemas.openxmlformats.org/officeDocument/2006/relationships/hyperlink" Target="https://leagueofcomicgeeks.com/comic/2996630/mark-spears-monsters-1?variant=2615553" TargetMode="External" Id="Red444e23bfaa4df7" /><Relationship Type="http://schemas.openxmlformats.org/officeDocument/2006/relationships/hyperlink" Target="https://leagueofcomicgeeks.com/profile/galko/lists/13247" TargetMode="External" Id="R5fb9a192a5e54d53" /><Relationship Type="http://schemas.openxmlformats.org/officeDocument/2006/relationships/hyperlink" Target="https://s3.amazonaws.com/comicgeeks/comics/covers/medium-2615553.jpg" TargetMode="External" Id="Re852a60620104e40" /><Relationship Type="http://schemas.openxmlformats.org/officeDocument/2006/relationships/hyperlink" Target="https://leagueofcomicgeeks.com/comic/9923319/beneath-the-trees-where-nobody-sees-rite-of-spring-1?variant=1722087" TargetMode="External" Id="R3ee2a25d20f24a16" /><Relationship Type="http://schemas.openxmlformats.org/officeDocument/2006/relationships/hyperlink" Target="https://leagueofcomicgeeks.com/profile/galko/lists/13247" TargetMode="External" Id="Rdbd30792b3d0414b" /><Relationship Type="http://schemas.openxmlformats.org/officeDocument/2006/relationships/hyperlink" Target="https://s3.amazonaws.com/comicgeeks/comics/covers/medium-1722087.jpg" TargetMode="External" Id="Rb7379dae08c64560" /><Relationship Type="http://schemas.openxmlformats.org/officeDocument/2006/relationships/hyperlink" Target="https://leagueofcomicgeeks.com/comic/5271215/catacomb-of-torment-1?variant=9436113" TargetMode="External" Id="R370caaffd2cb4e5a" /><Relationship Type="http://schemas.openxmlformats.org/officeDocument/2006/relationships/hyperlink" Target="https://leagueofcomicgeeks.com/profile/galko/lists/13247" TargetMode="External" Id="Ra51f1e03dfc6410d" /><Relationship Type="http://schemas.openxmlformats.org/officeDocument/2006/relationships/hyperlink" Target="https://s3.amazonaws.com/comicgeeks/comics/covers/medium-9436113.jpg" TargetMode="External" Id="R5a96b0cdf59e441f" /><Relationship Type="http://schemas.openxmlformats.org/officeDocument/2006/relationships/table" Target="/xl/tables/table1.xml" Id="R5a04042edcc247e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hyperlink" Target="https://leagueofcomicgeeks.com/profile/galko/lists/13247" TargetMode="External" Id="Rf728caf955604743" /><Relationship Type="http://schemas.openxmlformats.org/officeDocument/2006/relationships/hyperlink" Target="https://leagueofcomicgeeks.com/comic/1072020/crime-suspenstories-22" TargetMode="External" Id="R63501895e16d4975" /><Relationship Type="http://schemas.openxmlformats.org/officeDocument/2006/relationships/hyperlink" Target="https://leagueofcomicgeeks.com/comic/7983392/cult-classic-return-to-whisper-1?variant=3656164" TargetMode="External" Id="R02d7b82b65ad445b" /><Relationship Type="http://schemas.openxmlformats.org/officeDocument/2006/relationships/hyperlink" Target="https://leagueofcomicgeeks.com/comic/7983392/cult-classic-return-to-whisper-1?variant=3656164" TargetMode="External" Id="R033bd3febd6b4a18" /><Relationship Type="http://schemas.openxmlformats.org/officeDocument/2006/relationships/hyperlink" Target="https://leagueofcomicgeeks.com/comic/7983392/cult-classic-return-to-whisper-1?variant=3656164" TargetMode="External" Id="R8cbf447f136d4979" /><Relationship Type="http://schemas.openxmlformats.org/officeDocument/2006/relationships/hyperlink" Target="https://leagueofcomicgeeks.com/comic/7983392/cult-classic-return-to-whisper-1?variant=3656164" TargetMode="External" Id="R57f851add7b44217" /><Relationship Type="http://schemas.openxmlformats.org/officeDocument/2006/relationships/hyperlink" Target="https://leagueofcomicgeeks.com/comic/7983392/cult-classic-return-to-whisper-1?variant=3656164" TargetMode="External" Id="Rfb03713030e4411e" /><Relationship Type="http://schemas.openxmlformats.org/officeDocument/2006/relationships/hyperlink" Target="https://leagueofcomicgeeks.com/comic/7983392/cult-classic-return-to-whisper-1?variant=3656164" TargetMode="External" Id="R7712490a06884c46" /><Relationship Type="http://schemas.openxmlformats.org/officeDocument/2006/relationships/hyperlink" Target="https://leagueofcomicgeeks.com/comic/7983392/cult-classic-return-to-whisper-1?variant=3656164" TargetMode="External" Id="R3f5e7c29acb24eca" /><Relationship Type="http://schemas.openxmlformats.org/officeDocument/2006/relationships/hyperlink" Target="https://leagueofcomicgeeks.com/comic/7983392/cult-classic-return-to-whisper-1?variant=3656164" TargetMode="External" Id="R18f02c711c4a4b54" /><Relationship Type="http://schemas.openxmlformats.org/officeDocument/2006/relationships/hyperlink" Target="https://leagueofcomicgeeks.com/comic/7983392/cult-classic-return-to-whisper-1?variant=3656164" TargetMode="External" Id="R2d81146e273f435e" /><Relationship Type="http://schemas.openxmlformats.org/officeDocument/2006/relationships/hyperlink" Target="https://leagueofcomicgeeks.com/comic/7983392/cult-classic-return-to-whisper-1?variant=3656164" TargetMode="External" Id="R98cc7531a8854e4c" /><Relationship Type="http://schemas.openxmlformats.org/officeDocument/2006/relationships/hyperlink" Target="https://leagueofcomicgeeks.com/comic/7983392/cult-classic-return-to-whisper-1?variant=3656164" TargetMode="External" Id="R37e8ed3782704f08" /><Relationship Type="http://schemas.openxmlformats.org/officeDocument/2006/relationships/hyperlink" Target="https://leagueofcomicgeeks.com/comic/7983392/cult-classic-return-to-whisper-1?variant=3656164" TargetMode="External" Id="Rc793f838a7df4234" /><Relationship Type="http://schemas.openxmlformats.org/officeDocument/2006/relationships/hyperlink" Target="https://leagueofcomicgeeks.com/comic/7983392/cult-classic-return-to-whisper-1?variant=3656164" TargetMode="External" Id="R6373e58fef4645a0" /><Relationship Type="http://schemas.openxmlformats.org/officeDocument/2006/relationships/hyperlink" Target="https://leagueofcomicgeeks.com/comic/7983392/cult-classic-return-to-whisper-1?variant=3656164" TargetMode="External" Id="R5b57fbb14937474a" /><Relationship Type="http://schemas.openxmlformats.org/officeDocument/2006/relationships/hyperlink" Target="https://leagueofcomicgeeks.com/comic/7983392/cult-classic-return-to-whisper-1?variant=3656164" TargetMode="External" Id="Re639a08cb7ee4bba" /><Relationship Type="http://schemas.openxmlformats.org/officeDocument/2006/relationships/hyperlink" Target="https://leagueofcomicgeeks.com/comic/7983392/cult-classic-return-to-whisper-1?variant=3656164" TargetMode="External" Id="R38401c9eb18540b0" /><Relationship Type="http://schemas.openxmlformats.org/officeDocument/2006/relationships/hyperlink" Target="https://leagueofcomicgeeks.com/comic/7983392/cult-classic-return-to-whisper-1?variant=3656164" TargetMode="External" Id="R36adbf024a7d499b" /><Relationship Type="http://schemas.openxmlformats.org/officeDocument/2006/relationships/hyperlink" Target="https://leagueofcomicgeeks.com/comic/7983392/cult-classic-return-to-whisper-1?variant=3656164" TargetMode="External" Id="R9856ba0a24fa4cbd" /><Relationship Type="http://schemas.openxmlformats.org/officeDocument/2006/relationships/hyperlink" Target="https://leagueofcomicgeeks.com/comic/7983392/cult-classic-return-to-whisper-1?variant=3656164" TargetMode="External" Id="R7874c37c363a4a4a" /><Relationship Type="http://schemas.openxmlformats.org/officeDocument/2006/relationships/hyperlink" Target="https://leagueofcomicgeeks.com/comic/7983392/cult-classic-return-to-whisper-1?variant=3656164" TargetMode="External" Id="R4b2a3f8c2bcd4ee2" /><Relationship Type="http://schemas.openxmlformats.org/officeDocument/2006/relationships/hyperlink" Target="https://leagueofcomicgeeks.com/comic/7983392/cult-classic-return-to-whisper-1?variant=3656164" TargetMode="External" Id="Rb7b1f87342e4420b" /><Relationship Type="http://schemas.openxmlformats.org/officeDocument/2006/relationships/hyperlink" Target="https://leagueofcomicgeeks.com/comic/7983392/cult-classic-return-to-whisper-1?variant=3656164" TargetMode="External" Id="Rf800b69409ba433b" /><Relationship Type="http://schemas.openxmlformats.org/officeDocument/2006/relationships/hyperlink" Target="https://leagueofcomicgeeks.com/comic/7983392/cult-classic-return-to-whisper-1?variant=3656164" TargetMode="External" Id="R833af8ea9a6a421e" /><Relationship Type="http://schemas.openxmlformats.org/officeDocument/2006/relationships/hyperlink" Target="https://leagueofcomicgeeks.com/comic/7983392/cult-classic-return-to-whisper-1?variant=3656164" TargetMode="External" Id="R3f9ee01a518943be" /><Relationship Type="http://schemas.openxmlformats.org/officeDocument/2006/relationships/hyperlink" Target="https://leagueofcomicgeeks.com/comic/7983392/cult-classic-return-to-whisper-1?variant=3656164" TargetMode="External" Id="R6c1672c633a64a27" /><Relationship Type="http://schemas.openxmlformats.org/officeDocument/2006/relationships/hyperlink" Target="https://leagueofcomicgeeks.com/comic/7983392/cult-classic-return-to-whisper-1?variant=3656164" TargetMode="External" Id="R5e5eba92f7194c4a" /><Relationship Type="http://schemas.openxmlformats.org/officeDocument/2006/relationships/hyperlink" Target="https://leagueofcomicgeeks.com/comic/7983392/cult-classic-return-to-whisper-1?variant=3656164" TargetMode="External" Id="R51297589a43c4b5e" /><Relationship Type="http://schemas.openxmlformats.org/officeDocument/2006/relationships/hyperlink" Target="https://leagueofcomicgeeks.com/comic/7983392/cult-classic-return-to-whisper-1?variant=3656164" TargetMode="External" Id="R5f135ee57a4c4741" /><Relationship Type="http://schemas.openxmlformats.org/officeDocument/2006/relationships/hyperlink" Target="https://leagueofcomicgeeks.com/comic/7983392/cult-classic-return-to-whisper-1?variant=3656164" TargetMode="External" Id="R91844db7139e4773" /><Relationship Type="http://schemas.openxmlformats.org/officeDocument/2006/relationships/hyperlink" Target="https://leagueofcomicgeeks.com/comic/7983392/cult-classic-return-to-whisper-1?variant=3656164" TargetMode="External" Id="Re9d4b5d9edf247c3" /><Relationship Type="http://schemas.openxmlformats.org/officeDocument/2006/relationships/hyperlink" Target="https://leagueofcomicgeeks.com/comic/7983392/cult-classic-return-to-whisper-1?variant=3656164" TargetMode="External" Id="R92edf986cd804a5c" /></Relationships>
</file>

<file path=xl/worksheets/sheet1.xml><?xml version="1.0" encoding="utf-8"?>
<x:worksheet xmlns:x="http://schemas.openxmlformats.org/spreadsheetml/2006/main">
  <x:sheetViews>
    <x:sheetView showGridLines="1" workbookViewId="0">
      <x:pane xSplit="2" ySplit="1" topLeftCell="C2" activePane="bottomRight" state="frozen"/>
    </x:sheetView>
  </x:sheetViews>
  <x:sheetFormatPr defaultColWidth="8.6796875" defaultRowHeight="15"/>
  <x:cols>
    <x:col min="1" max="1" width="14" hidden="0" customWidth="1"/>
    <x:col min="2" max="2" width="28" hidden="0" customWidth="1"/>
    <x:col min="3" max="3" width="16" hidden="0" customWidth="1"/>
    <x:col min="4" max="4" width="7" hidden="0" customWidth="1"/>
    <x:col min="5" max="5" width="20" hidden="0" customWidth="1"/>
    <x:col min="6" max="6" width="26" hidden="0" customWidth="1"/>
    <x:col min="7" max="7" width="24" hidden="0" customWidth="1"/>
    <x:col min="8" max="8" width="18" hidden="0" customWidth="1"/>
    <x:col min="9" max="9" width="22" hidden="0" customWidth="1"/>
    <x:col min="10" max="10" width="18" hidden="0" customWidth="1"/>
    <x:col min="11" max="11" width="16" hidden="0" customWidth="1"/>
    <x:col min="12" max="12" width="12" hidden="0" customWidth="1"/>
    <x:col min="13" max="13" width="20" hidden="0" customWidth="1"/>
    <x:col min="14" max="14" width="13" hidden="0" customWidth="1"/>
    <x:col min="15" max="15" width="14" hidden="0" customWidth="1"/>
    <x:col min="16" max="17" width="50" hidden="0" customWidth="1"/>
    <x:col min="18" max="18" width="13" hidden="0" customWidth="1"/>
    <x:col min="19" max="21" width="40" hidden="0" customWidth="1"/>
    <x:col min="22" max="22" width="14" hidden="0" customWidth="1"/>
    <x:col min="23" max="23" width="11" hidden="0" customWidth="1"/>
    <x:col min="24" max="24" width="20" hidden="0" customWidth="1"/>
  </x:cols>
  <x:sheetData>
    <x:row r="1" ht="30" hidden="0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  <x:c r="P1" s="1" t="s">
        <x:v>15</x:v>
      </x:c>
      <x:c r="Q1" s="1" t="s">
        <x:v>16</x:v>
      </x:c>
      <x:c r="R1" s="1" t="s">
        <x:v>17</x:v>
      </x:c>
      <x:c r="S1" s="1" t="s">
        <x:v>18</x:v>
      </x:c>
      <x:c r="T1" s="1" t="s">
        <x:v>19</x:v>
      </x:c>
      <x:c r="U1" s="1" t="s">
        <x:v>20</x:v>
      </x:c>
      <x:c r="V1" s="1" t="s">
        <x:v>21</x:v>
      </x:c>
      <x:c r="W1" s="1" t="s">
        <x:v>22</x:v>
      </x:c>
      <x:c r="X1" s="1" t="s">
        <x:v>23</x:v>
      </x:c>
    </x:row>
    <x:row r="2" ht="48" hidden="0" customHeight="1">
      <x:c r="A2" s="15" t="str">
        <x:v>CL-CRIME22-0001</x:v>
      </x:c>
      <x:c r="B2" s="15" t="str">
        <x:v>The Shadow</x:v>
      </x:c>
      <x:c r="C2" s="15" t="str">
        <x:v>#18</x:v>
      </x:c>
      <x:c r="D2" s="13" t="n">
        <x:v>1988</x:v>
      </x:c>
      <x:c r="E2" s="15" t="str">
        <x:v>DC Comics</x:v>
      </x:c>
      <x:c r="F2" s="15" t="str">
        <x:v>Kyle Baker</x:v>
      </x:c>
      <x:c r="G2" s="15" t="str">
        <x:v>Standard cover</x:v>
      </x:c>
      <x:c r="H2" s="15" t="str">
        <x:v>Direct homage</x:v>
      </x:c>
      <x:c r="I2" s="15" t="str">
        <x:v>The Shadow (Lamont Cranston)</x:v>
      </x:c>
      <x:c r="J2" s="15" t="str">
        <x:v>Not established by reviewed sources</x:v>
      </x:c>
      <x:c r="K2" s="15" t="str">
        <x:v>Not established by reviewed sources</x:v>
      </x:c>
      <x:c r="L2" s="15" t="str">
        <x:v>Not publicly confirmed</x:v>
      </x:c>
      <x:c r="M2" s="15" t="str">
        <x:v>Standard cover</x:v>
      </x:c>
      <x:c r="N2" s="15" t="str">
        <x:v>US / English</x:v>
      </x:c>
      <x:c r="O2" s="11" t="n">
        <x:v>32498</x:v>
      </x:c>
      <x:c r="P2" s="15" t="str">
        <x:v>Kyle Baker cover reverses the original viewpoint: the Shadow’s severed head fills the foreground and a startled figure stands in the background. Background figure identity is not established from the cover alone.</x:v>
      </x:c>
      <x:c r="Q2" s="15" t="str">
        <x:v>Reviewed 2026-10-19. Unresolved character names and edition claims are stated explicitly; native image retained without upscaling. Native archive fallback is below preferred 900×1400; no upscale. Some depicted identities remain unresolved.</x:v>
      </x:c>
      <x:c r="R2" s="15" t="str">
        <x:v>Partial</x:v>
      </x:c>
      <x:c r="S2" s="16" t="str">
        <x:v>https://leagueofcomicgeeks.com/comic/8454942/the-shadow-18</x:v>
      </x:c>
      <x:c r="T2" s="16" t="str">
        <x:v>https://leagueofcomicgeeks.com/profile/galko/lists/13247</x:v>
      </x:c>
      <x:c r="U2" s="16" t="str">
        <x:v>https://s3.amazonaws.com/comicgeeks/comics/covers/large-8454942.jpg</x:v>
      </x:c>
      <x:c r="V2" s="15" t="str">
        <x:v>Not publicly confirmed</x:v>
      </x:c>
      <x:c r="W2" s="15" t="str">
        <x:v>Published</x:v>
      </x:c>
      <x:c r="X2" s="15" t="str">
        <x:v>Reviewed 2026-10-19</x:v>
      </x:c>
    </x:row>
    <x:row r="3" ht="60" hidden="0" customHeight="1">
      <x:c r="A3" s="15" t="str">
        <x:v>CL-CRIME22-0002</x:v>
      </x:c>
      <x:c r="B3" s="15" t="str">
        <x:v>Wolverine</x:v>
      </x:c>
      <x:c r="C3" s="15" t="str">
        <x:v>#55</x:v>
      </x:c>
      <x:c r="D3" s="13" t="n">
        <x:v>2007</x:v>
      </x:c>
      <x:c r="E3" s="15" t="str">
        <x:v>Marvel Comics</x:v>
      </x:c>
      <x:c r="F3" s="15" t="str">
        <x:v>Greg Land (pencils); Jay Leisten (inks)</x:v>
      </x:c>
      <x:c r="G3" s="15" t="str">
        <x:v>Greg Land Variant</x:v>
      </x:c>
      <x:c r="H3" s="15" t="str">
        <x:v>Direct homage</x:v>
      </x:c>
      <x:c r="I3" s="15" t="str">
        <x:v>Wolverine (Logan); Sabretooth (Victor Creed)</x:v>
      </x:c>
      <x:c r="J3" s="15" t="str">
        <x:v>Not established by reviewed sources</x:v>
      </x:c>
      <x:c r="K3" s="15" t="str">
        <x:v>Not established by reviewed sources</x:v>
      </x:c>
      <x:c r="L3" s="15" t="str">
        <x:v>Not publicly confirmed</x:v>
      </x:c>
      <x:c r="M3" s="15" t="str">
        <x:v>Variant cover</x:v>
      </x:c>
      <x:c r="N3" s="15" t="str">
        <x:v>US / English</x:v>
      </x:c>
      <x:c r="O3" s="11" t="n">
        <x:v>39288</x:v>
      </x:c>
      <x:c r="P3" s="15" t="str">
        <x:v>Published Greg Land variant, inks Jay Leisten. Wolverine’s claws replace the axe while he holds Sabretooth’s head; torso behind the head is also Sabretooth. Do not describe this as a recalled or unpublished cover: GCD, CGC examples and the 2026 original-art sale document the published edition. Auction date is not comic release date.</x:v>
      </x:c>
      <x:c r="Q3" s="15" t="str">
        <x:v>Reviewed 2026-10-19. Unresolved character names and edition claims are stated explicitly; native image retained without upscaling. Native archive fallback is below preferred 900×1400; no upscale.</x:v>
      </x:c>
      <x:c r="R3" s="15" t="str">
        <x:v>Verified</x:v>
      </x:c>
      <x:c r="S3" s="16" t="str">
        <x:v>https://leagueofcomicgeeks.com/comic/5622959/wolverine-55?variant=6529119</x:v>
      </x:c>
      <x:c r="T3" s="16" t="str">
        <x:v>https://leagueofcomicgeeks.com/profile/galko/lists/13247</x:v>
      </x:c>
      <x:c r="U3" s="16" t="str">
        <x:v>https://s3.amazonaws.com/comicgeeks/comics/covers/large-6529119.jpg</x:v>
      </x:c>
      <x:c r="V3" s="15" t="str">
        <x:v>Not publicly confirmed</x:v>
      </x:c>
      <x:c r="W3" s="15" t="str">
        <x:v>Published</x:v>
      </x:c>
      <x:c r="X3" s="15" t="str">
        <x:v>Reviewed 2026-10-19</x:v>
      </x:c>
    </x:row>
    <x:row r="4" ht="60" hidden="0" customHeight="1">
      <x:c r="A4" s="15" t="str">
        <x:v>CL-CRIME22-0003</x:v>
      </x:c>
      <x:c r="B4" s="15" t="str">
        <x:v>Locke &amp; Key: Head Games</x:v>
      </x:c>
      <x:c r="C4" s="15" t="str">
        <x:v>#3</x:v>
      </x:c>
      <x:c r="D4" s="13" t="n">
        <x:v>2009</x:v>
      </x:c>
      <x:c r="E4" s="15" t="str">
        <x:v>IDW Publishing</x:v>
      </x:c>
      <x:c r="F4" s="15" t="str">
        <x:v>Gabriel Rodríguez</x:v>
      </x:c>
      <x:c r="G4" s="15" t="str">
        <x:v>Gabriel Rodríguez Black &amp; White Variant</x:v>
      </x:c>
      <x:c r="H4" s="15" t="str">
        <x:v>Direct homage</x:v>
      </x:c>
      <x:c r="I4" s="15" t="str">
        <x:v>Kinsey Locke</x:v>
      </x:c>
      <x:c r="J4" s="15" t="str">
        <x:v>Not established by reviewed sources</x:v>
      </x:c>
      <x:c r="K4" s="15" t="str">
        <x:v>Not established by reviewed sources</x:v>
      </x:c>
      <x:c r="L4" s="15" t="str">
        <x:v>Not publicly confirmed</x:v>
      </x:c>
      <x:c r="M4" s="15" t="str">
        <x:v>B&amp;W</x:v>
      </x:c>
      <x:c r="N4" s="15" t="str">
        <x:v>US / English</x:v>
      </x:c>
      <x:c r="O4" s="11" t="n">
        <x:v>39876</x:v>
      </x:c>
      <x:c r="P4" s="15" t="str">
        <x:v>Black-and-white retailer incentive uses the same Gabriel Rodríguez drawing as the regular color cover. Kinsey’s opened head substitutes for the severed head; miniature emotion figures are not all securely identified.</x:v>
      </x:c>
      <x:c r="Q4" s="15" t="str">
        <x:v>Reviewed 2026-10-19. Unresolved character names and edition claims are stated explicitly; native image retained without upscaling. Related edition or research reference; excluded from the distinct-artwork gallery. Native archive fallback is below preferred 900×1400; no upscale. Some depicted identities remain unresolved.</x:v>
      </x:c>
      <x:c r="R4" s="15" t="str">
        <x:v>Partial</x:v>
      </x:c>
      <x:c r="S4" s="16" t="str">
        <x:v>https://leagueofcomicgeeks.com/comic/2451782/locke-key-head-games-3?variant=6450833</x:v>
      </x:c>
      <x:c r="T4" s="16" t="str">
        <x:v>https://leagueofcomicgeeks.com/profile/galko/lists/13247</x:v>
      </x:c>
      <x:c r="U4" s="16" t="str">
        <x:v>https://s3.amazonaws.com/comicgeeks/comics/covers/large-6450833.jpg</x:v>
      </x:c>
      <x:c r="V4" s="15" t="str">
        <x:v>Not publicly confirmed</x:v>
      </x:c>
      <x:c r="W4" s="15" t="str">
        <x:v>Published</x:v>
      </x:c>
      <x:c r="X4" s="15" t="str">
        <x:v>Reviewed 2026-10-19</x:v>
      </x:c>
    </x:row>
    <x:row r="5" ht="48" hidden="0" customHeight="1">
      <x:c r="A5" s="15" t="str">
        <x:v>CL-CRIME22-0004</x:v>
      </x:c>
      <x:c r="B5" s="15" t="str">
        <x:v>Locke &amp; Key: Head Games</x:v>
      </x:c>
      <x:c r="C5" s="15" t="str">
        <x:v>#3</x:v>
      </x:c>
      <x:c r="D5" s="13" t="n">
        <x:v>2009</x:v>
      </x:c>
      <x:c r="E5" s="15" t="str">
        <x:v>IDW Publishing</x:v>
      </x:c>
      <x:c r="F5" s="15" t="str">
        <x:v>Gabriel Rodríguez</x:v>
      </x:c>
      <x:c r="G5" s="15" t="str">
        <x:v>Standard cover</x:v>
      </x:c>
      <x:c r="H5" s="15" t="str">
        <x:v>Direct homage</x:v>
      </x:c>
      <x:c r="I5" s="15" t="str">
        <x:v>Kinsey Locke</x:v>
      </x:c>
      <x:c r="J5" s="15" t="str">
        <x:v>Not established by reviewed sources</x:v>
      </x:c>
      <x:c r="K5" s="15" t="str">
        <x:v>Not established by reviewed sources</x:v>
      </x:c>
      <x:c r="L5" s="15" t="str">
        <x:v>Not publicly confirmed</x:v>
      </x:c>
      <x:c r="M5" s="15" t="str">
        <x:v>Standard cover</x:v>
      </x:c>
      <x:c r="N5" s="15" t="str">
        <x:v>US / English</x:v>
      </x:c>
      <x:c r="O5" s="11" t="n">
        <x:v>39876</x:v>
      </x:c>
      <x:c r="P5" s="15" t="str">
        <x:v>Regular color edition of the Rodríguez homage; same drawing as the black-and-white incentive. Kinsey Locke is shown with her head opened, rather than a literal decapitation.</x:v>
      </x:c>
      <x:c r="Q5" s="15" t="str">
        <x:v>Reviewed 2026-10-19. Unresolved character names and edition claims are stated explicitly; native image retained without upscaling. Native archive fallback is below preferred 900×1400; no upscale. Some depicted identities remain unresolved.</x:v>
      </x:c>
      <x:c r="R5" s="15" t="str">
        <x:v>Partial</x:v>
      </x:c>
      <x:c r="S5" s="16" t="str">
        <x:v>https://leagueofcomicgeeks.com/comic/2451782/locke-key-head-games-3</x:v>
      </x:c>
      <x:c r="T5" s="16" t="str">
        <x:v>https://leagueofcomicgeeks.com/profile/galko/lists/13247</x:v>
      </x:c>
      <x:c r="U5" s="16" t="str">
        <x:v>https://s3.amazonaws.com/comicgeeks/comics/covers/large-2451782.jpg</x:v>
      </x:c>
      <x:c r="V5" s="15" t="str">
        <x:v>Not publicly confirmed</x:v>
      </x:c>
      <x:c r="W5" s="15" t="str">
        <x:v>Published</x:v>
      </x:c>
      <x:c r="X5" s="15" t="str">
        <x:v>Reviewed 2026-10-19</x:v>
      </x:c>
    </x:row>
    <x:row r="6" ht="36" hidden="0" customHeight="1">
      <x:c r="A6" s="15" t="str">
        <x:v>CL-CRIME22-0005</x:v>
      </x:c>
      <x:c r="B6" s="15" t="str">
        <x:v>Flashpoint</x:v>
      </x:c>
      <x:c r="C6" s="15" t="str">
        <x:v>#2</x:v>
      </x:c>
      <x:c r="D6" s="13" t="n">
        <x:v>2011</x:v>
      </x:c>
      <x:c r="E6" s="15" t="str">
        <x:v>DC Comics</x:v>
      </x:c>
      <x:c r="F6" s="15" t="str">
        <x:v>Ivan Reis (pencils); George Pérez (inks)</x:v>
      </x:c>
      <x:c r="G6" s="15" t="str">
        <x:v>Perez Variant</x:v>
      </x:c>
      <x:c r="H6" s="15" t="str">
        <x:v>Direct homage</x:v>
      </x:c>
      <x:c r="I6" s="15" t="str">
        <x:v>Wonder Woman (Diana, Flashpoint); Mera (Flashpoint)</x:v>
      </x:c>
      <x:c r="J6" s="15" t="str">
        <x:v>Not established by reviewed sources</x:v>
      </x:c>
      <x:c r="K6" s="15" t="str">
        <x:v>Not established by reviewed sources</x:v>
      </x:c>
      <x:c r="L6" s="15" t="str">
        <x:v>Not publicly confirmed</x:v>
      </x:c>
      <x:c r="M6" s="15" t="str">
        <x:v>Variant cover</x:v>
      </x:c>
      <x:c r="N6" s="15" t="str">
        <x:v>US / English</x:v>
      </x:c>
      <x:c r="O6" s="11" t="n">
        <x:v>40695</x:v>
      </x:c>
      <x:c r="P6" s="15" t="str">
        <x:v>Correct cover credit is Ivan Reis pencils, George Pérez inks, Rod Reis colors. Flashpoint Wonder Woman holds Mera’s severed head; Wonder Woman’s body replaces the original killer. Not a Pérez solo cover.</x:v>
      </x:c>
      <x:c r="Q6" s="15" t="str">
        <x:v>Reviewed 2026-10-19. Unresolved character names and edition claims are stated explicitly; native image retained without upscaling. Native archive fallback is below preferred 900×1400; no upscale.</x:v>
      </x:c>
      <x:c r="R6" s="15" t="str">
        <x:v>Verified</x:v>
      </x:c>
      <x:c r="S6" s="16" t="str">
        <x:v>https://leagueofcomicgeeks.com/comic/5413856/flashpoint-2?variant=1656072</x:v>
      </x:c>
      <x:c r="T6" s="16" t="str">
        <x:v>https://leagueofcomicgeeks.com/profile/galko/lists/13247</x:v>
      </x:c>
      <x:c r="U6" s="16" t="str">
        <x:v>https://s3.amazonaws.com/comicgeeks/comics/covers/large-1656072.jpg</x:v>
      </x:c>
      <x:c r="V6" s="15" t="str">
        <x:v>Not publicly confirmed</x:v>
      </x:c>
      <x:c r="W6" s="15" t="str">
        <x:v>Published</x:v>
      </x:c>
      <x:c r="X6" s="15" t="str">
        <x:v>Reviewed 2026-10-19</x:v>
      </x:c>
    </x:row>
    <x:row r="7" ht="48" hidden="0" customHeight="1">
      <x:c r="A7" s="15" t="str">
        <x:v>CL-CRIME22-0006</x:v>
      </x:c>
      <x:c r="B7" s="15" t="str">
        <x:v>Zombies vs. Cheerleaders</x:v>
      </x:c>
      <x:c r="C7" s="15" t="str">
        <x:v>#7</x:v>
      </x:c>
      <x:c r="D7" s="13" t="n">
        <x:v>2012</x:v>
      </x:c>
      <x:c r="E7" s="15" t="str">
        <x:v>Moonstone</x:v>
      </x:c>
      <x:c r="F7" s="15" t="str">
        <x:v>Matt Hebb (pencils and inks); Jason Worthington (colors)</x:v>
      </x:c>
      <x:c r="G7" s="15" t="str">
        <x:v>Matt Hebb Variant</x:v>
      </x:c>
      <x:c r="H7" s="15" t="str">
        <x:v>Direct homage</x:v>
      </x:c>
      <x:c r="I7" s="15" t="str">
        <x:v>No named cover figures confirmed</x:v>
      </x:c>
      <x:c r="J7" s="15" t="str">
        <x:v>Not established by reviewed sources</x:v>
      </x:c>
      <x:c r="K7" s="15" t="str">
        <x:v>Not established by reviewed sources</x:v>
      </x:c>
      <x:c r="L7" s="15" t="str">
        <x:v>Not publicly confirmed</x:v>
      </x:c>
      <x:c r="M7" s="15" t="str">
        <x:v>Variant cover</x:v>
      </x:c>
      <x:c r="N7" s="15" t="str">
        <x:v>US / English</x:v>
      </x:c>
      <x:c r="O7" s="11" t="n">
        <x:v>41059</x:v>
      </x:c>
      <x:c r="P7" s="15" t="str">
        <x:v>Cover E by Matt Hebb, colors Jason Worthington. Unnamed cheerleader holds unnamed zombie’s head; do not tag the interior guest cast. Reported limitation of 200 appears in collector metadata, not verified publisher production totals.</x:v>
      </x:c>
      <x:c r="Q7" s="15" t="str">
        <x:v>Reviewed 2026-10-19. Unresolved character names and edition claims are stated explicitly; native image retained without upscaling. Native archive fallback is below preferred 900×1400; no upscale. Some depicted identities remain unresolved.</x:v>
      </x:c>
      <x:c r="R7" s="15" t="str">
        <x:v>Partial</x:v>
      </x:c>
      <x:c r="S7" s="16" t="str">
        <x:v>https://leagueofcomicgeeks.com/comic/5797539/zombies-vs-cheerleaders-7?variant=6752258</x:v>
      </x:c>
      <x:c r="T7" s="16" t="str">
        <x:v>https://leagueofcomicgeeks.com/profile/galko/lists/13247</x:v>
      </x:c>
      <x:c r="U7" s="16" t="str">
        <x:v>https://s3.amazonaws.com/comicgeeks/comics/covers/large-6752258.jpg</x:v>
      </x:c>
      <x:c r="V7" s="15" t="str">
        <x:v>Not publicly confirmed</x:v>
      </x:c>
      <x:c r="W7" s="15" t="str">
        <x:v>Published</x:v>
      </x:c>
      <x:c r="X7" s="15" t="str">
        <x:v>Reviewed 2026-10-19</x:v>
      </x:c>
    </x:row>
    <x:row r="8" ht="48" hidden="0" customHeight="1">
      <x:c r="A8" s="15" t="str">
        <x:v>CL-CRIME22-0007</x:v>
      </x:c>
      <x:c r="B8" s="15" t="str">
        <x:v>100 Acres of Hell</x:v>
      </x:c>
      <x:c r="C8" s="15" t="str">
        <x:v>Unnumbered</x:v>
      </x:c>
      <x:c r="D8" s="13" t="n">
        <x:v>2017</x:v>
      </x:c>
      <x:c r="E8" s="15" t="str">
        <x:v>Swampline Comics</x:v>
      </x:c>
      <x:c r="F8" s="15" t="str">
        <x:v>Not publicly confirmed</x:v>
      </x:c>
      <x:c r="G8" s="15" t="str">
        <x:v>Standard cover</x:v>
      </x:c>
      <x:c r="H8" s="15" t="str">
        <x:v>Direct homage</x:v>
      </x:c>
      <x:c r="I8" s="15" t="str">
        <x:v>No named cover figures confirmed</x:v>
      </x:c>
      <x:c r="J8" s="15" t="str">
        <x:v>Not established by reviewed sources</x:v>
      </x:c>
      <x:c r="K8" s="15" t="str">
        <x:v>Not established by reviewed sources</x:v>
      </x:c>
      <x:c r="L8" s="15" t="str">
        <x:v>Not publicly confirmed</x:v>
      </x:c>
      <x:c r="M8" s="15" t="str">
        <x:v>Standard cover</x:v>
      </x:c>
      <x:c r="N8" s="15" t="str">
        <x:v>US / English</x:v>
      </x:c>
      <x:c r="O8" s="11" t="str">
        <x:v>2017-09 (month confirmed; day unresolved)</x:v>
      </x:c>
      <x:c r="P8" s="15" t="str">
        <x:v>Swampline Comics film tie-in. Cover reproduces the axe/head framing; killer and red-haired victim not confidently named from exact art. Cover artist remains unresolved; film production artists are not automatically comic cover artists. CCL catalogs the issue as unnumbered.</x:v>
      </x:c>
      <x:c r="Q8" s="15" t="str">
        <x:v>Reviewed 2026-10-19. Unresolved character names and edition claims are stated explicitly; native image retained without upscaling. Native archive fallback is below preferred 900×1400; no upscale. Some depicted identities remain unresolved.</x:v>
      </x:c>
      <x:c r="R8" s="15" t="str">
        <x:v>Partial</x:v>
      </x:c>
      <x:c r="S8" s="16" t="str">
        <x:v>https://leagueofcomicgeeks.com/comic/6685807/100-acres-of-hell-1</x:v>
      </x:c>
      <x:c r="T8" s="16" t="str">
        <x:v>https://leagueofcomicgeeks.com/profile/galko/lists/13247</x:v>
      </x:c>
      <x:c r="U8" s="16" t="str">
        <x:v>https://s3.amazonaws.com/comicgeeks/comics/covers/large-6685807.jpg</x:v>
      </x:c>
      <x:c r="V8" s="15" t="str">
        <x:v>Not publicly confirmed</x:v>
      </x:c>
      <x:c r="W8" s="15" t="str">
        <x:v>Published</x:v>
      </x:c>
      <x:c r="X8" s="15" t="str">
        <x:v>Reviewed 2026-10-19</x:v>
      </x:c>
    </x:row>
    <x:row r="9" ht="60" hidden="0" customHeight="1">
      <x:c r="A9" s="15" t="str">
        <x:v>CL-CRIME22-0008</x:v>
      </x:c>
      <x:c r="B9" s="15" t="str">
        <x:v>Die Kitty Die! Cathouse of Horror Special</x:v>
      </x:c>
      <x:c r="C9" s="15" t="str">
        <x:v>#1</x:v>
      </x:c>
      <x:c r="D9" s="13" t="n">
        <x:v>2018</x:v>
      </x:c>
      <x:c r="E9" s="15" t="str">
        <x:v>Chapterhouse Comics</x:v>
      </x:c>
      <x:c r="F9" s="15" t="str">
        <x:v>Fernando Ruiz</x:v>
      </x:c>
      <x:c r="G9" s="15" t="str">
        <x:v>Cover B Ruiz</x:v>
      </x:c>
      <x:c r="H9" s="15" t="str">
        <x:v>Direct homage</x:v>
      </x:c>
      <x:c r="I9" s="15" t="str">
        <x:v>Kitty Ravencraft</x:v>
      </x:c>
      <x:c r="J9" s="15" t="str">
        <x:v>Not established by reviewed sources</x:v>
      </x:c>
      <x:c r="K9" s="15" t="str">
        <x:v>Not established by reviewed sources</x:v>
      </x:c>
      <x:c r="L9" s="15" t="str">
        <x:v>Not publicly confirmed</x:v>
      </x:c>
      <x:c r="M9" s="15" t="str">
        <x:v>Variant cover</x:v>
      </x:c>
      <x:c r="N9" s="15" t="str">
        <x:v>US / English</x:v>
      </x:c>
      <x:c r="O9" s="11" t="n">
        <x:v>43411</x:v>
      </x:c>
      <x:c r="P9" s="15" t="str">
        <x:v>Black-and-white version of Fernando Ruiz’s colored cover; shared art, not a second independent homage. Kitty holds a detached cartoon head as a non-bloody gag, with a cartoon ghost in the background. Identity of background ghost remains unresolved.</x:v>
      </x:c>
      <x:c r="Q9" s="15" t="str">
        <x:v>Reviewed 2026-10-19. Unresolved character names and edition claims are stated explicitly; native image retained without upscaling. Related edition or research reference; excluded from the distinct-artwork gallery. Native archive fallback is below preferred 900×1400; no upscale. Some depicted identities remain unresolved.</x:v>
      </x:c>
      <x:c r="R9" s="15" t="str">
        <x:v>Partial</x:v>
      </x:c>
      <x:c r="S9" s="16" t="str">
        <x:v>https://leagueofcomicgeeks.com/comic/2734559/die-kitty-die-cathouse-of-horror-special-1?variant=1674225</x:v>
      </x:c>
      <x:c r="T9" s="16" t="str">
        <x:v>https://leagueofcomicgeeks.com/profile/galko/lists/13247</x:v>
      </x:c>
      <x:c r="U9" s="16" t="str">
        <x:v>https://s3.amazonaws.com/comicgeeks/comics/covers/large-1674225.jpg</x:v>
      </x:c>
      <x:c r="V9" s="15" t="str">
        <x:v>Not publicly confirmed</x:v>
      </x:c>
      <x:c r="W9" s="15" t="str">
        <x:v>Published</x:v>
      </x:c>
      <x:c r="X9" s="15" t="str">
        <x:v>Reviewed 2026-10-19</x:v>
      </x:c>
    </x:row>
    <x:row r="10" ht="48" hidden="0" customHeight="1">
      <x:c r="A10" s="15" t="str">
        <x:v>CL-CRIME22-0009</x:v>
      </x:c>
      <x:c r="B10" s="15" t="str">
        <x:v>Die Kitty Die! Cathouse of Horror Special</x:v>
      </x:c>
      <x:c r="C10" s="15" t="str">
        <x:v>#1</x:v>
      </x:c>
      <x:c r="D10" s="13" t="n">
        <x:v>2018</x:v>
      </x:c>
      <x:c r="E10" s="15" t="str">
        <x:v>Chapterhouse Comics</x:v>
      </x:c>
      <x:c r="F10" s="15" t="str">
        <x:v>Fernando Ruiz</x:v>
      </x:c>
      <x:c r="G10" s="15" t="str">
        <x:v>Fernando Ruiz Homage Variant</x:v>
      </x:c>
      <x:c r="H10" s="15" t="str">
        <x:v>Direct homage</x:v>
      </x:c>
      <x:c r="I10" s="15" t="str">
        <x:v>Kitty Ravencraft</x:v>
      </x:c>
      <x:c r="J10" s="15" t="str">
        <x:v>Not established by reviewed sources</x:v>
      </x:c>
      <x:c r="K10" s="15" t="str">
        <x:v>Not established by reviewed sources</x:v>
      </x:c>
      <x:c r="L10" s="15" t="str">
        <x:v>Not publicly confirmed</x:v>
      </x:c>
      <x:c r="M10" s="15" t="str">
        <x:v>Variant cover</x:v>
      </x:c>
      <x:c r="N10" s="15" t="str">
        <x:v>US / English</x:v>
      </x:c>
      <x:c r="O10" s="11" t="n">
        <x:v>43411</x:v>
      </x:c>
      <x:c r="P10" s="15" t="str">
        <x:v>Published colored Ruiz cover B, reworking the Craig image as a cartoon gag with Kitty and a background ghost. Same drawing as the supplied monochrome version.</x:v>
      </x:c>
      <x:c r="Q10" s="15" t="str">
        <x:v>Reviewed 2026-10-19. Unresolved character names and edition claims are stated explicitly; native image retained without upscaling. Native archive fallback is below preferred 900×1400; no upscale. Some depicted identities remain unresolved.</x:v>
      </x:c>
      <x:c r="R10" s="15" t="str">
        <x:v>Partial</x:v>
      </x:c>
      <x:c r="S10" s="16" t="str">
        <x:v>https://leagueofcomicgeeks.com/comic/2734559/die-kitty-die-cathouse-of-horror-special-1?variant=7033168</x:v>
      </x:c>
      <x:c r="T10" s="16" t="str">
        <x:v>https://leagueofcomicgeeks.com/profile/galko/lists/13247</x:v>
      </x:c>
      <x:c r="U10" s="16" t="str">
        <x:v>https://s3.amazonaws.com/comicgeeks/comics/covers/large-7033168.jpg</x:v>
      </x:c>
      <x:c r="V10" s="15" t="str">
        <x:v>Not publicly confirmed</x:v>
      </x:c>
      <x:c r="W10" s="15" t="str">
        <x:v>Published</x:v>
      </x:c>
      <x:c r="X10" s="15" t="str">
        <x:v>Reviewed 2026-10-19</x:v>
      </x:c>
    </x:row>
    <x:row r="11" ht="48" hidden="0" customHeight="1">
      <x:c r="A11" s="15" t="str">
        <x:v>CL-CRIME22-0010</x:v>
      </x:c>
      <x:c r="B11" s="15" t="str">
        <x:v>Exciting Comics</x:v>
      </x:c>
      <x:c r="C11" s="15" t="str">
        <x:v>#1</x:v>
      </x:c>
      <x:c r="D11" s="13" t="n">
        <x:v>2019</x:v>
      </x:c>
      <x:c r="E11" s="15" t="str">
        <x:v>Antarctic Press</x:v>
      </x:c>
      <x:c r="F11" s="15" t="str">
        <x:v>Mike Rooth</x:v>
      </x:c>
      <x:c r="G11" s="15" t="str">
        <x:v>Mike Rooth Golden Age Homage Variant</x:v>
      </x:c>
      <x:c r="H11" s="15" t="str">
        <x:v>Parody / homage</x:v>
      </x:c>
      <x:c r="I11" s="15" t="str">
        <x:v>Miss Masque (Diana Adams)</x:v>
      </x:c>
      <x:c r="J11" s="15" t="str">
        <x:v>Not established by reviewed sources</x:v>
      </x:c>
      <x:c r="K11" s="15" t="str">
        <x:v>Not established by reviewed sources</x:v>
      </x:c>
      <x:c r="L11" s="15" t="str">
        <x:v>Not publicly confirmed</x:v>
      </x:c>
      <x:c r="M11" s="15" t="str">
        <x:v>Variant cover</x:v>
      </x:c>
      <x:c r="N11" s="15" t="str">
        <x:v>US / English</x:v>
      </x:c>
      <x:c r="O11" s="11" t="n">
        <x:v>43509</x:v>
      </x:c>
      <x:c r="P11" s="15" t="str">
        <x:v>Rooth Golden Age Homage exclusive with intentionally distressed EC-style trade dress. Miss Masque and a masked male head are visible; male identity is not firmly established. Retailer listing identifies this as the CSS22 homage.</x:v>
      </x:c>
      <x:c r="Q11" s="15" t="str">
        <x:v>Reviewed 2026-10-19. Unresolved character names and edition claims are stated explicitly; native image retained without upscaling. Native archive fallback is below preferred 900×1400; no upscale. Some depicted identities remain unresolved.</x:v>
      </x:c>
      <x:c r="R11" s="15" t="str">
        <x:v>Partial</x:v>
      </x:c>
      <x:c r="S11" s="16" t="str">
        <x:v>https://leagueofcomicgeeks.com/comic/9994457/exciting-comics-1?variant=7841630</x:v>
      </x:c>
      <x:c r="T11" s="16" t="str">
        <x:v>https://leagueofcomicgeeks.com/profile/galko/lists/13247</x:v>
      </x:c>
      <x:c r="U11" s="16" t="str">
        <x:v>https://s3.amazonaws.com/comicgeeks/comics/covers/large-7841630.jpg</x:v>
      </x:c>
      <x:c r="V11" s="15" t="str">
        <x:v>Not publicly confirmed</x:v>
      </x:c>
      <x:c r="W11" s="15" t="str">
        <x:v>Published</x:v>
      </x:c>
      <x:c r="X11" s="15" t="str">
        <x:v>Reviewed 2026-10-19</x:v>
      </x:c>
    </x:row>
    <x:row r="12" ht="36" hidden="0" customHeight="1">
      <x:c r="A12" s="15" t="str">
        <x:v>CL-CRIME22-0011</x:v>
      </x:c>
      <x:c r="B12" s="15" t="str">
        <x:v>Jughead: The Hunger vs. Vampironica</x:v>
      </x:c>
      <x:c r="C12" s="15" t="str">
        <x:v>#2</x:v>
      </x:c>
      <x:c r="D12" s="13" t="n">
        <x:v>2019</x:v>
      </x:c>
      <x:c r="E12" s="15" t="str">
        <x:v>Archie Comics</x:v>
      </x:c>
      <x:c r="F12" s="15" t="str">
        <x:v>Pat Kennedy; Tim Kennedy; Bob Smith</x:v>
      </x:c>
      <x:c r="G12" s="15" t="str">
        <x:v>Standard cover</x:v>
      </x:c>
      <x:c r="H12" s="15" t="str">
        <x:v>Direct homage</x:v>
      </x:c>
      <x:c r="I12" s="15" t="str">
        <x:v>Vampironica (Veronica Lodge); Jughead Jones (werewolf)</x:v>
      </x:c>
      <x:c r="J12" s="15" t="str">
        <x:v>Not established by reviewed sources</x:v>
      </x:c>
      <x:c r="K12" s="15" t="str">
        <x:v>Not established by reviewed sources</x:v>
      </x:c>
      <x:c r="L12" s="15" t="str">
        <x:v>Not publicly confirmed</x:v>
      </x:c>
      <x:c r="M12" s="15" t="str">
        <x:v>Standard cover</x:v>
      </x:c>
      <x:c r="N12" s="15" t="str">
        <x:v>US / English</x:v>
      </x:c>
      <x:c r="O12" s="11" t="n">
        <x:v>43621</x:v>
      </x:c>
      <x:c r="P12" s="15" t="str">
        <x:v>Official Archie credits Pat and Tim Kennedy with Bob Smith. Vampironica holds the werewolf Jughead’s severed head; no need to infer additional interior cast.</x:v>
      </x:c>
      <x:c r="Q12" s="15" t="str">
        <x:v>Reviewed 2026-10-19. Unresolved character names and edition claims are stated explicitly; native image retained without upscaling. Native archive fallback is below preferred 900×1400; no upscale.</x:v>
      </x:c>
      <x:c r="R12" s="15" t="str">
        <x:v>Verified</x:v>
      </x:c>
      <x:c r="S12" s="16" t="str">
        <x:v>https://leagueofcomicgeeks.com/comic/5039508/jughead-the-hunger-vs-vampironica-2</x:v>
      </x:c>
      <x:c r="T12" s="16" t="str">
        <x:v>https://leagueofcomicgeeks.com/profile/galko/lists/13247</x:v>
      </x:c>
      <x:c r="U12" s="16" t="str">
        <x:v>https://s3.amazonaws.com/comicgeeks/comics/covers/large-5039508.jpg</x:v>
      </x:c>
      <x:c r="V12" s="15" t="str">
        <x:v>Not publicly confirmed</x:v>
      </x:c>
      <x:c r="W12" s="15" t="str">
        <x:v>Published</x:v>
      </x:c>
      <x:c r="X12" s="15" t="str">
        <x:v>Reviewed 2026-10-19</x:v>
      </x:c>
    </x:row>
    <x:row r="13" ht="36" hidden="0" customHeight="1">
      <x:c r="A13" s="15" t="str">
        <x:v>CL-CRIME22-0012</x:v>
      </x:c>
      <x:c r="B13" s="15" t="str">
        <x:v>Edgar Allan Poe's Snifter of Terror Season 2</x:v>
      </x:c>
      <x:c r="C13" s="15" t="str">
        <x:v>#5</x:v>
      </x:c>
      <x:c r="D13" s="13" t="n">
        <x:v>2020</x:v>
      </x:c>
      <x:c r="E13" s="15" t="str">
        <x:v>Ahoy Comics</x:v>
      </x:c>
      <x:c r="F13" s="15" t="str">
        <x:v>Richard Williams</x:v>
      </x:c>
      <x:c r="G13" s="15" t="str">
        <x:v>Standard cover</x:v>
      </x:c>
      <x:c r="H13" s="15" t="str">
        <x:v>Direct homage</x:v>
      </x:c>
      <x:c r="I13" s="15" t="str">
        <x:v>Edgar Allan Poe</x:v>
      </x:c>
      <x:c r="J13" s="15" t="str">
        <x:v>Not established by reviewed sources</x:v>
      </x:c>
      <x:c r="K13" s="15" t="str">
        <x:v>Not established by reviewed sources</x:v>
      </x:c>
      <x:c r="L13" s="15" t="str">
        <x:v>Not publicly confirmed</x:v>
      </x:c>
      <x:c r="M13" s="15" t="str">
        <x:v>Standard cover</x:v>
      </x:c>
      <x:c r="N13" s="15" t="str">
        <x:v>US / English</x:v>
      </x:c>
      <x:c r="O13" s="11" t="n">
        <x:v>43880</x:v>
      </x:c>
      <x:c r="P13" s="15" t="str">
        <x:v>Ahoy publisher confirms painted cover by Richard Williams and 2020-02-19 release. Edgar Allan Poe’s head replaces the original victim; killer’s face is outside the image.</x:v>
      </x:c>
      <x:c r="Q13" s="15" t="str">
        <x:v>Reviewed 2026-10-19. Unresolved character names and edition claims are stated explicitly; native image retained without upscaling. Native source meets preferred resolution.</x:v>
      </x:c>
      <x:c r="R13" s="15" t="str">
        <x:v>Verified</x:v>
      </x:c>
      <x:c r="S13" s="16" t="str">
        <x:v>https://leagueofcomicgeeks.com/comic/8610120/edgar-allan-poes-snifter-of-terror-season-2-5</x:v>
      </x:c>
      <x:c r="T13" s="16" t="str">
        <x:v>https://leagueofcomicgeeks.com/profile/galko/lists/13247</x:v>
      </x:c>
      <x:c r="U13" s="16" t="str">
        <x:v>https://comicsahoy.com/sites/default/files/POE%20v2%20n5%20lo-res%20final.jpg</x:v>
      </x:c>
      <x:c r="V13" s="15" t="str">
        <x:v>Not publicly confirmed</x:v>
      </x:c>
      <x:c r="W13" s="15" t="str">
        <x:v>Published</x:v>
      </x:c>
      <x:c r="X13" s="15" t="str">
        <x:v>Reviewed 2026-10-19</x:v>
      </x:c>
    </x:row>
    <x:row r="14" ht="60" hidden="0" customHeight="1">
      <x:c r="A14" s="15" t="str">
        <x:v>CL-CRIME22-0013</x:v>
      </x:c>
      <x:c r="B14" s="15" t="str">
        <x:v>Kiss / Zombies</x:v>
      </x:c>
      <x:c r="C14" s="15" t="str">
        <x:v>#4</x:v>
      </x:c>
      <x:c r="D14" s="13" t="n">
        <x:v>2020</x:v>
      </x:c>
      <x:c r="E14" s="15" t="str">
        <x:v>Dynamite</x:v>
      </x:c>
      <x:c r="F14" s="15" t="str">
        <x:v>Ken Haeser</x:v>
      </x:c>
      <x:c r="G14" s="15" t="str">
        <x:v>1:7 Incentive</x:v>
      </x:c>
      <x:c r="H14" s="15" t="str">
        <x:v>Direct homage</x:v>
      </x:c>
      <x:c r="I14" s="15" t="str">
        <x:v>No named cover figures confirmed</x:v>
      </x:c>
      <x:c r="J14" s="15" t="str">
        <x:v>Not established by reviewed sources</x:v>
      </x:c>
      <x:c r="K14" s="15" t="str">
        <x:v>Not established by reviewed sources</x:v>
      </x:c>
      <x:c r="L14" s="15" t="str">
        <x:v>Not publicly confirmed (1:7 order incentive)</x:v>
      </x:c>
      <x:c r="M14" s="15" t="str">
        <x:v>Variant cover</x:v>
      </x:c>
      <x:c r="N14" s="15" t="str">
        <x:v>US / English</x:v>
      </x:c>
      <x:c r="O14" s="11" t="n">
        <x:v>43894</x:v>
      </x:c>
      <x:c r="P14" s="15" t="str">
        <x:v>Ken Haeser 1:7 black-and-white FOC bonus edition, same drawing as the colored FOC variant. Band-face and zombie identities not individually verified, so no KISS member names are guessed.</x:v>
      </x:c>
      <x:c r="Q14" s="15" t="str">
        <x:v>Reviewed 2026-10-19. Unresolved character names and edition claims are stated explicitly; native image retained without upscaling. Related edition or research reference; excluded from the distinct-artwork gallery. Native archive fallback is below preferred 900×1400; no upscale. Some depicted identities remain unresolved.</x:v>
      </x:c>
      <x:c r="R14" s="15" t="str">
        <x:v>Partial</x:v>
      </x:c>
      <x:c r="S14" s="16" t="str">
        <x:v>https://leagueofcomicgeeks.com/comic/2578920/kiss-zombies-4?variant=1718462</x:v>
      </x:c>
      <x:c r="T14" s="16" t="str">
        <x:v>https://leagueofcomicgeeks.com/profile/galko/lists/13247</x:v>
      </x:c>
      <x:c r="U14" s="16" t="str">
        <x:v>https://s3.amazonaws.com/comicgeeks/comics/covers/large-1718462.jpg</x:v>
      </x:c>
      <x:c r="V14" s="15" t="str">
        <x:v>Not publicly confirmed</x:v>
      </x:c>
      <x:c r="W14" s="15" t="str">
        <x:v>Published</x:v>
      </x:c>
      <x:c r="X14" s="15" t="str">
        <x:v>Reviewed 2026-10-19</x:v>
      </x:c>
    </x:row>
    <x:row r="15" ht="48" hidden="0" customHeight="1">
      <x:c r="A15" s="15" t="str">
        <x:v>CL-CRIME22-0014</x:v>
      </x:c>
      <x:c r="B15" s="15" t="str">
        <x:v>Kiss / Zombies</x:v>
      </x:c>
      <x:c r="C15" s="15" t="str">
        <x:v>#4</x:v>
      </x:c>
      <x:c r="D15" s="13" t="n">
        <x:v>2020</x:v>
      </x:c>
      <x:c r="E15" s="15" t="str">
        <x:v>Dynamite</x:v>
      </x:c>
      <x:c r="F15" s="15" t="str">
        <x:v>Ken Haeser</x:v>
      </x:c>
      <x:c r="G15" s="15" t="str">
        <x:v>FOC Variant</x:v>
      </x:c>
      <x:c r="H15" s="15" t="str">
        <x:v>Direct homage</x:v>
      </x:c>
      <x:c r="I15" s="15" t="str">
        <x:v>No named cover figures confirmed</x:v>
      </x:c>
      <x:c r="J15" s="15" t="str">
        <x:v>Not established by reviewed sources</x:v>
      </x:c>
      <x:c r="K15" s="15" t="str">
        <x:v>Not established by reviewed sources</x:v>
      </x:c>
      <x:c r="L15" s="15" t="str">
        <x:v>Not publicly confirmed</x:v>
      </x:c>
      <x:c r="M15" s="15" t="str">
        <x:v>Variant cover</x:v>
      </x:c>
      <x:c r="N15" s="15" t="str">
        <x:v>US / English</x:v>
      </x:c>
      <x:c r="O15" s="11" t="n">
        <x:v>43894</x:v>
      </x:c>
      <x:c r="P15" s="15" t="str">
        <x:v>Colored Ken Haeser FOC bonus edition; shared artwork with the black-and-white 1:7 cover. Incentive ratio describes ordering, not printed quantity.</x:v>
      </x:c>
      <x:c r="Q15" s="15" t="str">
        <x:v>Reviewed 2026-10-19. Unresolved character names and edition claims are stated explicitly; native image retained without upscaling. Native archive fallback is below preferred 900×1400; no upscale. Some depicted identities remain unresolved.</x:v>
      </x:c>
      <x:c r="R15" s="15" t="str">
        <x:v>Partial</x:v>
      </x:c>
      <x:c r="S15" s="16" t="str">
        <x:v>https://leagueofcomicgeeks.com/comic/2578920/kiss-zombies-4?variant=2752607</x:v>
      </x:c>
      <x:c r="T15" s="16" t="str">
        <x:v>https://leagueofcomicgeeks.com/profile/galko/lists/13247</x:v>
      </x:c>
      <x:c r="U15" s="16" t="str">
        <x:v>https://s3.amazonaws.com/comicgeeks/comics/covers/large-2752607.jpg</x:v>
      </x:c>
      <x:c r="V15" s="15" t="str">
        <x:v>Not publicly confirmed</x:v>
      </x:c>
      <x:c r="W15" s="15" t="str">
        <x:v>Published</x:v>
      </x:c>
      <x:c r="X15" s="15" t="str">
        <x:v>Reviewed 2026-10-19</x:v>
      </x:c>
    </x:row>
    <x:row r="16" ht="48" hidden="0" customHeight="1">
      <x:c r="A16" s="15" t="str">
        <x:v>CL-CRIME22-0015</x:v>
      </x:c>
      <x:c r="B16" s="15" t="str">
        <x:v>Ice Cream Man</x:v>
      </x:c>
      <x:c r="C16" s="15" t="str">
        <x:v>#27</x:v>
      </x:c>
      <x:c r="D16" s="13" t="n">
        <x:v>2021</x:v>
      </x:c>
      <x:c r="E16" s="15" t="str">
        <x:v>Image Comics</x:v>
      </x:c>
      <x:c r="F16" s="15" t="str">
        <x:v>Monika Palosz</x:v>
      </x:c>
      <x:c r="G16" s="15" t="str">
        <x:v>That Dude Books Monika Palosz Homage Variant</x:v>
      </x:c>
      <x:c r="H16" s="15" t="str">
        <x:v>Direct homage</x:v>
      </x:c>
      <x:c r="I16" s="15" t="str">
        <x:v>No named cover figures confirmed</x:v>
      </x:c>
      <x:c r="J16" s="15" t="str">
        <x:v>Not established by reviewed sources</x:v>
      </x:c>
      <x:c r="K16" s="15" t="str">
        <x:v>Not established by reviewed sources</x:v>
      </x:c>
      <x:c r="L16" s="15" t="str">
        <x:v>Not publicly confirmed</x:v>
      </x:c>
      <x:c r="M16" s="15" t="str">
        <x:v>Variant cover</x:v>
      </x:c>
      <x:c r="N16" s="15" t="str">
        <x:v>US / English</x:v>
      </x:c>
      <x:c r="O16" s="11" t="n">
        <x:v>44559</x:v>
      </x:c>
      <x:c r="P16" s="15" t="str">
        <x:v>Monika Palosz exclusive for That Dude Books. Axe/head composition is clear, but severed man’s identity is not securely verified; do not auto-tag the title character. Collector catalog reports 400 copies, uncorroborated by primary production evidence.</x:v>
      </x:c>
      <x:c r="Q16" s="15" t="str">
        <x:v>Reviewed 2026-10-19. Unresolved character names and edition claims are stated explicitly; native image retained without upscaling. Native archive fallback is below preferred 900×1400; no upscale. Some depicted identities remain unresolved.</x:v>
      </x:c>
      <x:c r="R16" s="15" t="str">
        <x:v>Partial</x:v>
      </x:c>
      <x:c r="S16" s="16" t="str">
        <x:v>https://leagueofcomicgeeks.com/comic/2112300/ice-cream-man-27?variant=8313236</x:v>
      </x:c>
      <x:c r="T16" s="16" t="str">
        <x:v>https://leagueofcomicgeeks.com/profile/galko/lists/13247</x:v>
      </x:c>
      <x:c r="U16" s="16" t="str">
        <x:v>https://s3.amazonaws.com/comicgeeks/comics/covers/large-8313236.jpg</x:v>
      </x:c>
      <x:c r="V16" s="15" t="str">
        <x:v>Not publicly confirmed</x:v>
      </x:c>
      <x:c r="W16" s="15" t="str">
        <x:v>Published</x:v>
      </x:c>
      <x:c r="X16" s="15" t="str">
        <x:v>Reviewed 2026-10-19</x:v>
      </x:c>
    </x:row>
    <x:row r="17" ht="48" hidden="0" customHeight="1">
      <x:c r="A17" s="15" t="str">
        <x:v>CL-CRIME22-0016</x:v>
      </x:c>
      <x:c r="B17" s="15" t="str">
        <x:v>Stray Dogs</x:v>
      </x:c>
      <x:c r="C17" s="15" t="str">
        <x:v>Unnumbered collected edition</x:v>
      </x:c>
      <x:c r="D17" s="13" t="n">
        <x:v>2021</x:v>
      </x:c>
      <x:c r="E17" s="15" t="str">
        <x:v>Image Comics</x:v>
      </x:c>
      <x:c r="F17" s="15" t="str">
        <x:v>Tony Fleecs</x:v>
      </x:c>
      <x:c r="G17" s="15" t="str">
        <x:v>JJ’s Comics &amp; Art / SiouxperCon 2021 Crime SuspenStories #22 Homage Variant</x:v>
      </x:c>
      <x:c r="H17" s="15" t="str">
        <x:v>Direct homage</x:v>
      </x:c>
      <x:c r="I17" s="15" t="str">
        <x:v>Sophie</x:v>
      </x:c>
      <x:c r="J17" s="15" t="str">
        <x:v>JJ’s Comics &amp; Art</x:v>
      </x:c>
      <x:c r="K17" s="15" t="str">
        <x:v>SiouxperCon 2021</x:v>
      </x:c>
      <x:c r="L17" s="15" t="str">
        <x:v>Not publicly confirmed</x:v>
      </x:c>
      <x:c r="M17" s="15" t="str">
        <x:v>Variant cover</x:v>
      </x:c>
      <x:c r="N17" s="15" t="str">
        <x:v>US / English</x:v>
      </x:c>
      <x:c r="O17" s="11" t="n">
        <x:v>44454</x:v>
      </x:c>
      <x:c r="P17" s="15" t="str">
        <x:v>Tony Fleecs homage created for the Stray Dogs collected edition, distributed through JJ’s Comics &amp; Art and SiouxperCon 2021. Sophie is held like the original severed head but is alive and intact; the owner’s face is cropped out. Unnumbered collected edition, not issue 22.</x:v>
      </x:c>
      <x:c r="Q17" s="15" t="str">
        <x:v>Reviewed 2026-10-19. Unresolved character names and edition claims are stated explicitly; native image retained without upscaling. Native archive fallback is below preferred 900×1400; no upscale. Some depicted identities remain unresolved.</x:v>
      </x:c>
      <x:c r="R17" s="15" t="str">
        <x:v>Partial</x:v>
      </x:c>
      <x:c r="S17" s="16" t="str">
        <x:v>https://leagueofcomicgeeks.com/comic/4769840/stray-dogs-tp?variant=2749455</x:v>
      </x:c>
      <x:c r="T17" s="16" t="str">
        <x:v>https://leagueofcomicgeeks.com/profile/galko/lists/13247</x:v>
      </x:c>
      <x:c r="U17" s="16" t="str">
        <x:v>https://s3.amazonaws.com/comicgeeks/comics/covers/large-2749455.jpg</x:v>
      </x:c>
      <x:c r="V17" s="15" t="str">
        <x:v>Not publicly confirmed</x:v>
      </x:c>
      <x:c r="W17" s="15" t="str">
        <x:v>Published</x:v>
      </x:c>
      <x:c r="X17" s="15" t="str">
        <x:v>Reviewed 2026-10-19</x:v>
      </x:c>
    </x:row>
    <x:row r="18" ht="144" hidden="0" customHeight="1">
      <x:c r="A18" s="15" t="str">
        <x:v>CL-CRIME22-0017</x:v>
      </x:c>
      <x:c r="B18" s="15" t="str">
        <x:v>Archie &amp; Friends: All Action!</x:v>
      </x:c>
      <x:c r="C18" s="15" t="str">
        <x:v>#1</x:v>
      </x:c>
      <x:c r="D18" s="13" t="n">
        <x:v>2023</x:v>
      </x:c>
      <x:c r="E18" s="15" t="str">
        <x:v>Archie Comics</x:v>
      </x:c>
      <x:c r="F18" s="15" t="str">
        <x:v>Bill Galvan</x:v>
      </x:c>
      <x:c r="G18" s="15" t="str">
        <x:v>Bill Galvan Homage Metal Trade Dress Variant / Bill Galvan Homage Trade Dress Gun Metal Variant / Bill Galvan Homage Trade Dress Variant / Mellow Fellow Trading Bill Galvan Green Shift Metal Variant / Mellow Fellow Trading Bill Galvan Homage Metal Virgin Variant / Mellow Fellow Trading Bill Galvan Virgin Variant / Mellow Fellow Trading Bill Galvan Wood Virgin Variant</x:v>
      </x:c>
      <x:c r="H18" s="15" t="str">
        <x:v>Direct homage</x:v>
      </x:c>
      <x:c r="I18" s="15" t="str">
        <x:v>Betty Cooper; Veronica Lodge</x:v>
      </x:c>
      <x:c r="J18" s="15" t="str">
        <x:v>Mellow Fellow Trading</x:v>
      </x:c>
      <x:c r="K18" s="15" t="str">
        <x:v>Not established by reviewed sources</x:v>
      </x:c>
      <x:c r="L18" s="15" t="str">
        <x:v>Edition-specific; no single combined print run confirmed</x:v>
      </x:c>
      <x:c r="M18" s="15" t="str">
        <x:v>Metal, Virgin</x:v>
      </x:c>
      <x:c r="N18" s="15" t="str">
        <x:v>US / English</x:v>
      </x:c>
      <x:c r="O18" s="11" t="n">
        <x:v>45021</x:v>
      </x:c>
      <x:c r="P18" s="15" t="str">
        <x:v>Indicia catalogs this as Archie &amp; Friends, All-Action, No. 1 (#15). Bill Galvan’s Betty/Veronica homage appears across seven finishes using one drawing; printed Betty &amp; Veronica Suspense Stories masthead is variant trade dress, not a different underlying series. Betty’s green superhero costume and Veronica’s detached head are visible.</x:v>
      </x:c>
      <x:c r="Q18" s="15" t="str">
        <x:v>Reviewed 2026-10-19. Unresolved character names and edition claims are stated explicitly; native image retained without upscaling. Native archive fallback is below preferred 900×1400; no upscale.</x:v>
      </x:c>
      <x:c r="R18" s="15" t="str">
        <x:v>Verified</x:v>
      </x:c>
      <x:c r="S18" s="16" t="str">
        <x:v>https://leagueofcomicgeeks.com/comic/3213063/archie-friends-all-action-1?variant=2579209</x:v>
      </x:c>
      <x:c r="T18" s="16" t="str">
        <x:v>https://leagueofcomicgeeks.com/profile/galko/lists/13247</x:v>
      </x:c>
      <x:c r="U18" s="16" t="str">
        <x:v>https://s3.amazonaws.com/comicgeeks/comics/covers/large-2579209.jpg</x:v>
      </x:c>
      <x:c r="V18" s="15" t="str">
        <x:v>Not publicly confirmed</x:v>
      </x:c>
      <x:c r="W18" s="15" t="str">
        <x:v>Published</x:v>
      </x:c>
      <x:c r="X18" s="15" t="str">
        <x:v>Reviewed 2026-10-19</x:v>
      </x:c>
    </x:row>
    <x:row r="19" ht="36" hidden="0" customHeight="1">
      <x:c r="A19" s="15" t="str">
        <x:v>CL-CRIME22-0018</x:v>
      </x:c>
      <x:c r="B19" s="15" t="str">
        <x:v>Blood Hunt: Red Band Edition</x:v>
      </x:c>
      <x:c r="C19" s="15" t="str">
        <x:v>#1</x:v>
      </x:c>
      <x:c r="D19" s="13" t="n">
        <x:v>2024</x:v>
      </x:c>
      <x:c r="E19" s="15" t="str">
        <x:v>Marvel Comics</x:v>
      </x:c>
      <x:c r="F19" s="15" t="str">
        <x:v>Leinil Francis Yu</x:v>
      </x:c>
      <x:c r="G19" s="15" t="str">
        <x:v>1:25 Leinil Francis Yu Bloody Homage Variant</x:v>
      </x:c>
      <x:c r="H19" s="15" t="str">
        <x:v>Direct homage</x:v>
      </x:c>
      <x:c r="I19" s="15" t="str">
        <x:v>Thor (Odinson)</x:v>
      </x:c>
      <x:c r="J19" s="15" t="str">
        <x:v>Not established by reviewed sources</x:v>
      </x:c>
      <x:c r="K19" s="15" t="str">
        <x:v>Not established by reviewed sources</x:v>
      </x:c>
      <x:c r="L19" s="15" t="str">
        <x:v>Not publicly confirmed (1:25 order incentive)</x:v>
      </x:c>
      <x:c r="M19" s="15" t="str">
        <x:v>Variant cover</x:v>
      </x:c>
      <x:c r="N19" s="15" t="str">
        <x:v>US / English</x:v>
      </x:c>
      <x:c r="O19" s="11" t="n">
        <x:v>45413</x:v>
      </x:c>
      <x:c r="P19" s="15" t="str">
        <x:v>Yu Bloody Homage variant for the Red Band edition. Thor’s severed head hangs in the foreground; killer is outside the frame. 1:25 is an incentive ratio, not print run.</x:v>
      </x:c>
      <x:c r="Q19" s="15" t="str">
        <x:v>Reviewed 2026-10-19. Unresolved character names and edition claims are stated explicitly; native image retained without upscaling. Native archive fallback is below preferred 900×1400; no upscale.</x:v>
      </x:c>
      <x:c r="R19" s="15" t="str">
        <x:v>Verified</x:v>
      </x:c>
      <x:c r="S19" s="16" t="str">
        <x:v>https://leagueofcomicgeeks.com/comic/4933351/blood-hunt-red-band-edition-1?variant=6675206</x:v>
      </x:c>
      <x:c r="T19" s="16" t="str">
        <x:v>https://leagueofcomicgeeks.com/profile/galko/lists/13247</x:v>
      </x:c>
      <x:c r="U19" s="16" t="str">
        <x:v>https://s3.amazonaws.com/comicgeeks/comics/covers/large-6675206.jpg</x:v>
      </x:c>
      <x:c r="V19" s="15" t="str">
        <x:v>Not publicly confirmed</x:v>
      </x:c>
      <x:c r="W19" s="15" t="str">
        <x:v>Published</x:v>
      </x:c>
      <x:c r="X19" s="15" t="str">
        <x:v>Reviewed 2026-10-19</x:v>
      </x:c>
    </x:row>
    <x:row r="20" ht="48" hidden="0" customHeight="1">
      <x:c r="A20" s="15" t="str">
        <x:v>CL-CRIME22-0019</x:v>
      </x:c>
      <x:c r="B20" s="15" t="str">
        <x:v>Mark Spears Monsters</x:v>
      </x:c>
      <x:c r="C20" s="15" t="str">
        <x:v>#1</x:v>
      </x:c>
      <x:c r="D20" s="13" t="n">
        <x:v>2024</x:v>
      </x:c>
      <x:c r="E20" s="15" t="str">
        <x:v>Keenspot</x:v>
      </x:c>
      <x:c r="F20" s="15" t="str">
        <x:v>Mark Spears</x:v>
      </x:c>
      <x:c r="G20" s="15" t="str">
        <x:v>Nirvana Comics Mark Spears EC Comics Homage Variant</x:v>
      </x:c>
      <x:c r="H20" s="15" t="str">
        <x:v>Parody / homage</x:v>
      </x:c>
      <x:c r="I20" s="15" t="str">
        <x:v>No named cover figures confirmed</x:v>
      </x:c>
      <x:c r="J20" s="15" t="str">
        <x:v>Nirvana Comics</x:v>
      </x:c>
      <x:c r="K20" s="15" t="str">
        <x:v>Not established by reviewed sources</x:v>
      </x:c>
      <x:c r="L20" s="15" t="str">
        <x:v>Not publicly confirmed</x:v>
      </x:c>
      <x:c r="M20" s="15" t="str">
        <x:v>Variant cover</x:v>
      </x:c>
      <x:c r="N20" s="15" t="str">
        <x:v>US / English</x:v>
      </x:c>
      <x:c r="O20" s="11" t="n">
        <x:v>45553</x:v>
      </x:c>
      <x:c r="P20" s="15" t="str">
        <x:v>Mark Spears Nirvana Comics exclusive with a blonde monster head and cropped axe wielder. Exact character names not established; do not apply the full Monsters title cast.</x:v>
      </x:c>
      <x:c r="Q20" s="15" t="str">
        <x:v>Reviewed 2026-10-19. Unresolved character names and edition claims are stated explicitly; native image retained without upscaling. Native archive fallback is below preferred 900×1400; no upscale. Some depicted identities remain unresolved.</x:v>
      </x:c>
      <x:c r="R20" s="15" t="str">
        <x:v>Partial</x:v>
      </x:c>
      <x:c r="S20" s="16" t="str">
        <x:v>https://leagueofcomicgeeks.com/comic/2996630/mark-spears-monsters-1?variant=2615553</x:v>
      </x:c>
      <x:c r="T20" s="16" t="str">
        <x:v>https://leagueofcomicgeeks.com/profile/galko/lists/13247</x:v>
      </x:c>
      <x:c r="U20" s="16" t="str">
        <x:v>https://s3.amazonaws.com/comicgeeks/comics/covers/large-2615553.jpg</x:v>
      </x:c>
      <x:c r="V20" s="15" t="str">
        <x:v>Not publicly confirmed</x:v>
      </x:c>
      <x:c r="W20" s="15" t="str">
        <x:v>Published</x:v>
      </x:c>
      <x:c r="X20" s="15" t="str">
        <x:v>Reviewed 2026-10-19</x:v>
      </x:c>
    </x:row>
    <x:row r="21" ht="48" hidden="0" customHeight="1">
      <x:c r="A21" s="15" t="str">
        <x:v>CL-CRIME22-0020</x:v>
      </x:c>
      <x:c r="B21" s="15" t="str">
        <x:v>Beneath the Trees Where Nobody Sees: Rite of Spring</x:v>
      </x:c>
      <x:c r="C21" s="15" t="str">
        <x:v>#1</x:v>
      </x:c>
      <x:c r="D21" s="13" t="n">
        <x:v>2025</x:v>
      </x:c>
      <x:c r="E21" s="15" t="str">
        <x:v>IDW Publishing</x:v>
      </x:c>
      <x:c r="F21" s="15" t="str">
        <x:v>Matthew Waite</x:v>
      </x:c>
      <x:c r="G21" s="15" t="str">
        <x:v>Bird City Comics Matthew Waite Variant</x:v>
      </x:c>
      <x:c r="H21" s="15" t="str">
        <x:v>Direct homage</x:v>
      </x:c>
      <x:c r="I21" s="15" t="str">
        <x:v>Samantha Strong</x:v>
      </x:c>
      <x:c r="J21" s="15" t="str">
        <x:v>Bird City Comics</x:v>
      </x:c>
      <x:c r="K21" s="15" t="str">
        <x:v>Not established by reviewed sources</x:v>
      </x:c>
      <x:c r="L21" s="15" t="str">
        <x:v>Not publicly confirmed</x:v>
      </x:c>
      <x:c r="M21" s="15" t="str">
        <x:v>Variant cover</x:v>
      </x:c>
      <x:c r="N21" s="15" t="str">
        <x:v>US / English</x:v>
      </x:c>
      <x:c r="O21" s="11" t="n">
        <x:v>45847</x:v>
      </x:c>
      <x:c r="P21" s="15" t="str">
        <x:v>Matthew Waite Bird City exclusive. Samantha Strong’s cropped bear body holds a duck head; victim’s exact name not independently verified. Store issue date and eventual SDCC-exclusive distribution should not be conflated.</x:v>
      </x:c>
      <x:c r="Q21" s="15" t="str">
        <x:v>Reviewed 2026-10-19. Unresolved character names and edition claims are stated explicitly; native image retained without upscaling. Native archive fallback is below preferred 900×1400; no upscale. Some depicted identities remain unresolved.</x:v>
      </x:c>
      <x:c r="R21" s="15" t="str">
        <x:v>Partial</x:v>
      </x:c>
      <x:c r="S21" s="16" t="str">
        <x:v>https://leagueofcomicgeeks.com/comic/9923319/beneath-the-trees-where-nobody-sees-rite-of-spring-1?variant=1722087</x:v>
      </x:c>
      <x:c r="T21" s="16" t="str">
        <x:v>https://leagueofcomicgeeks.com/profile/galko/lists/13247</x:v>
      </x:c>
      <x:c r="U21" s="16" t="str">
        <x:v>https://s3.amazonaws.com/comicgeeks/comics/covers/large-1722087.jpg</x:v>
      </x:c>
      <x:c r="V21" s="15" t="str">
        <x:v>Not publicly confirmed</x:v>
      </x:c>
      <x:c r="W21" s="15" t="str">
        <x:v>Published</x:v>
      </x:c>
      <x:c r="X21" s="15" t="str">
        <x:v>Reviewed 2026-10-19</x:v>
      </x:c>
    </x:row>
    <x:row r="22" ht="48" hidden="0" customHeight="1">
      <x:c r="A22" s="15" t="str">
        <x:v>CL-CRIME22-0021</x:v>
      </x:c>
      <x:c r="B22" s="15" t="str">
        <x:v>Catacomb of Torment</x:v>
      </x:c>
      <x:c r="C22" s="15" t="str">
        <x:v>#1</x:v>
      </x:c>
      <x:c r="D22" s="13" t="n">
        <x:v>2025</x:v>
      </x:c>
      <x:c r="E22" s="15" t="str">
        <x:v>Oni Press</x:v>
      </x:c>
      <x:c r="F22" s="15" t="str">
        <x:v>Jay Stephens</x:v>
      </x:c>
      <x:c r="G22" s="15" t="str">
        <x:v>Cover E 1:10 Jay Stephens Variant</x:v>
      </x:c>
      <x:c r="H22" s="15" t="str">
        <x:v>Direct homage</x:v>
      </x:c>
      <x:c r="I22" s="15" t="str">
        <x:v>No named cover figures confirmed</x:v>
      </x:c>
      <x:c r="J22" s="15" t="str">
        <x:v>Not established by reviewed sources</x:v>
      </x:c>
      <x:c r="K22" s="15" t="str">
        <x:v>Not established by reviewed sources</x:v>
      </x:c>
      <x:c r="L22" s="15" t="str">
        <x:v>Not publicly confirmed (1:10 order incentive)</x:v>
      </x:c>
      <x:c r="M22" s="15" t="str">
        <x:v>Variant cover</x:v>
      </x:c>
      <x:c r="N22" s="15" t="str">
        <x:v>US / English</x:v>
      </x:c>
      <x:c r="O22" s="11" t="n">
        <x:v>45854</x:v>
      </x:c>
      <x:c r="P22" s="15" t="str">
        <x:v>Jay Stephens 1:10 EC homage is signed after Craig. Unnamed victim and cropped killer; title’s horror host is not inferred to appear. Separate LCSD silver-foil treatment reuses this drawing and should be grouped.</x:v>
      </x:c>
      <x:c r="Q22" s="15" t="str">
        <x:v>Reviewed 2026-10-19. Unresolved character names and edition claims are stated explicitly; native image retained without upscaling. Native archive fallback is below preferred 900×1400; no upscale. Some depicted identities remain unresolved.</x:v>
      </x:c>
      <x:c r="R22" s="15" t="str">
        <x:v>Partial</x:v>
      </x:c>
      <x:c r="S22" s="16" t="str">
        <x:v>https://leagueofcomicgeeks.com/comic/5271215/catacomb-of-torment-1?variant=9436113</x:v>
      </x:c>
      <x:c r="T22" s="16" t="str">
        <x:v>https://leagueofcomicgeeks.com/profile/galko/lists/13247</x:v>
      </x:c>
      <x:c r="U22" s="16" t="str">
        <x:v>https://s3.amazonaws.com/comicgeeks/comics/covers/large-9436113.jpg</x:v>
      </x:c>
      <x:c r="V22" s="15" t="str">
        <x:v>Not publicly confirmed</x:v>
      </x:c>
      <x:c r="W22" s="15" t="str">
        <x:v>Published</x:v>
      </x:c>
      <x:c r="X22" s="15" t="str">
        <x:v>Reviewed 2026-10-19</x:v>
      </x:c>
    </x:row>
    <x:row r="23" ht="52.79999923706055" hidden="0" customHeight="1">
      <x:c r="A23" s="17" t="str">
        <x:v>CL-CRIME22-0022</x:v>
      </x:c>
      <x:c r="B23" s="17" t="str">
        <x:v>Mark Spears Monsters</x:v>
      </x:c>
      <x:c r="C23" s="17" t="str">
        <x:v>#0</x:v>
      </x:c>
      <x:c r="D23" s="18" t="n">
        <x:v>2026</x:v>
      </x:c>
      <x:c r="E23" s="17" t="str">
        <x:v>Keenspot Entertainment</x:v>
      </x:c>
      <x:c r="F23" s="17" t="str">
        <x:v>Mark Spears</x:v>
      </x:c>
      <x:c r="G23" s="17" t="str">
        <x:v>Deluxe Edition Cover C — Crime SuspenStories #22 Homage</x:v>
      </x:c>
      <x:c r="H23" s="17" t="str">
        <x:v>Direct homage</x:v>
      </x:c>
      <x:c r="I23" s="17" t="str">
        <x:v>No named cover figures confirmed</x:v>
      </x:c>
      <x:c r="J23" s="17" t="str">
        <x:v>No exclusive identified</x:v>
      </x:c>
      <x:c r="K23" s="17" t="str">
        <x:v>Not established by reviewed sources</x:v>
      </x:c>
      <x:c r="L23" s="17" t="str">
        <x:v>5,900 copies (creator store)</x:v>
      </x:c>
      <x:c r="M23" s="17" t="str">
        <x:v>Standard trade dress cover</x:v>
      </x:c>
      <x:c r="N23" s="17" t="str">
        <x:v>US / English</x:v>
      </x:c>
      <x:c r="O23" s="19" t="n">
        <x:v>46183</x:v>
      </x:c>
      <x:c r="P23" s="17" t="str">
        <x:v>Plague-doctor figure holds a bloody cleaver and a boy’s severed head; character names are not independently established. Fresh art differs from the 2024 Nirvana exclusive.</x:v>
      </x:c>
      <x:c r="Q23" s="17" t="str">
        <x:v>Creator store identifies CSS22 homage and limitation. GCD/ComicList says June 10; retailer solicited June 3 differs, so exact release date retains this uncertainty. Native creator/retailer cover file; no upscale. Some depicted identities remain unresolved.</x:v>
      </x:c>
      <x:c r="R23" s="17" t="str">
        <x:v>Partial</x:v>
      </x:c>
      <x:c r="S23" s="17" t="str">
        <x:v>https://markspearsmonsters.com/products/signed-mark-spears-monsters-0-cover-c</x:v>
      </x:c>
      <x:c r="T23" s="17" t="str">
        <x:v>https://www.comics.org/issue/2842788/</x:v>
      </x:c>
      <x:c r="U23" s="17" t="str">
        <x:v>https://cdn.shopify.com/s/files/1/0678/1802/9314/files/slayer_head.png?v=1780508839</x:v>
      </x:c>
      <x:c r="V23" s="17" t="str">
        <x:v>Not publicly confirmed</x:v>
      </x:c>
      <x:c r="W23" s="17" t="str">
        <x:v>Published</x:v>
      </x:c>
      <x:c r="X23" s="17" t="str">
        <x:v>Reviewed 2026-10-19</x:v>
      </x:c>
    </x:row>
    <x:row r="24" ht="52.79999923706055" hidden="0" customHeight="1">
      <x:c r="A24" s="17" t="str">
        <x:v>CL-CRIME22-0023</x:v>
      </x:c>
      <x:c r="B24" s="17" t="str">
        <x:v>Exquisite Corpses: Fox Mask Killer</x:v>
      </x:c>
      <x:c r="C24" s="17" t="str">
        <x:v>#1</x:v>
      </x:c>
      <x:c r="D24" s="18" t="n">
        <x:v>2026</x:v>
      </x:c>
      <x:c r="E24" s="17" t="str">
        <x:v>Image Comics / Tiny Onion</x:v>
      </x:c>
      <x:c r="F24" s="17" t="str">
        <x:v>Kevin Delgado</x:v>
      </x:c>
      <x:c r="G24" s="17" t="str">
        <x:v>Black Saber Comics Crime SuspenStories #22 Homage Exclusive</x:v>
      </x:c>
      <x:c r="H24" s="17" t="str">
        <x:v>Direct homage</x:v>
      </x:c>
      <x:c r="I24" s="17" t="str">
        <x:v>Fox Mask Killer</x:v>
      </x:c>
      <x:c r="J24" s="17" t="str">
        <x:v>Black Saber Comics</x:v>
      </x:c>
      <x:c r="K24" s="17" t="str">
        <x:v>Not established by reviewed sources</x:v>
      </x:c>
      <x:c r="L24" s="17" t="str">
        <x:v>Not publicly confirmed</x:v>
      </x:c>
      <x:c r="M24" s="17" t="str">
        <x:v>Standard trade dress cover</x:v>
      </x:c>
      <x:c r="N24" s="17" t="str">
        <x:v>US / English</x:v>
      </x:c>
      <x:c r="O24" s="19" t="n">
        <x:v>46281</x:v>
      </x:c>
      <x:c r="P24" s="17" t="str">
        <x:v>Cropped Fox Mask Killer holds a sword and fox mask with blood on a car behind. Signed after Craig. The mask substitutes for the severed head; no additional named person is securely identifiable.</x:v>
      </x:c>
      <x:c r="Q24" s="17" t="str">
        <x:v>Exclusive retailer explicitly identifies target and artist. Listing body mistakenly repeats Rascal Randy credits/date; use publisher issue metadata for underlying Fox Mask Killer #1 date, not copied product body. Native creator/retailer cover file; no upscale.</x:v>
      </x:c>
      <x:c r="R24" s="17" t="str">
        <x:v>Partial</x:v>
      </x:c>
      <x:c r="S24" s="17" t="str">
        <x:v>https://www.blacksabercomics.com/products/exquisite-corpses-fox-mask-killer-kevin-delgado-crime-suspenstories-e-c-comics-22-homage</x:v>
      </x:c>
      <x:c r="T24" s="17" t="str">
        <x:v>https://imagecomics.com/comics/series/exquisite-corpses</x:v>
      </x:c>
      <x:c r="U24" s="17" t="str">
        <x:v>https://cdn.shopify.com/s/files/1/0552/7044/1123/files/DD0250D3-C05E-4D56-AB55-0386FD07344E.jpg?v=1787745531</x:v>
      </x:c>
      <x:c r="V24" s="17" t="str">
        <x:v>Not publicly confirmed</x:v>
      </x:c>
      <x:c r="W24" s="17" t="str">
        <x:v>Published</x:v>
      </x:c>
      <x:c r="X24" s="17" t="str">
        <x:v>Reviewed 2026-10-19</x:v>
      </x:c>
    </x:row>
    <x:row r="25" ht="79.19999694824219" hidden="0" customHeight="1">
      <x:c r="A25" s="17" t="str">
        <x:v>CL-CRIME22-0024</x:v>
      </x:c>
      <x:c r="B25" s="17" t="str">
        <x:v>Cult Classic: Return to Whisper</x:v>
      </x:c>
      <x:c r="C25" s="17" t="str">
        <x:v>#1</x:v>
      </x:c>
      <x:c r="D25" s="18" t="n">
        <x:v>2019</x:v>
      </x:c>
      <x:c r="E25" s="17" t="str">
        <x:v>Vault Comics</x:v>
      </x:c>
      <x:c r="F25" s="17" t="str">
        <x:v>Nathan Gooden; Tim Daniel (retailer cover credit)</x:v>
      </x:c>
      <x:c r="G25" s="17" t="str">
        <x:v>Second printing — Crime SuspenStories #22 homage</x:v>
      </x:c>
      <x:c r="H25" s="17" t="str">
        <x:v>Direct homage</x:v>
      </x:c>
      <x:c r="I25" s="17" t="str">
        <x:v>No named cover figures confirmed</x:v>
      </x:c>
      <x:c r="J25" s="17" t="str">
        <x:v>No retailer exclusive established</x:v>
      </x:c>
      <x:c r="K25" s="17" t="str">
        <x:v>No convention edition established</x:v>
      </x:c>
      <x:c r="L25" s="17" t="str">
        <x:v>Not publicly confirmed</x:v>
      </x:c>
      <x:c r="M25" s="17" t="str">
        <x:v>Standard trade dress cover</x:v>
      </x:c>
      <x:c r="N25" s="17" t="str">
        <x:v>US / English</x:v>
      </x:c>
      <x:c r="O25" s="19" t="n">
        <x:v>43677</x:v>
      </x:c>
      <x:c r="P25" s="17" t="str">
        <x:v>Nathan Gooden second-print cover is signed Honoring Johnny Craig and reproduces the axe, severed-head and body framing of Crime SuspenStories #22. Cropped killer and male victim are not securely identified by canonical names. The old research-log exclusion claiming it was already cataloged was incorrect; this artwork was absent from the supplied catalog.</x:v>
      </x:c>
      <x:c r="Q25" s="17" t="str">
        <x:v>Second printing of the first issue; fresh homage cover rather than reuse of its first-print art. GCD attributes the signed art to Nathan Gooden; retailer additionally credits Tim Daniel without separating roles. Native exact-edition archive scan below preferred 900×1400; no upscale. Some depicted identities remain unresolved.</x:v>
      </x:c>
      <x:c r="R25" s="17" t="str">
        <x:v>Partial</x:v>
      </x:c>
      <x:c r="S25" s="17" t="str">
        <x:v>https://www.comics.org/issue/2396165/</x:v>
      </x:c>
      <x:c r="T25" s="17" t="str">
        <x:v>https://goldenapplecomics.com/collections/vault-comics</x:v>
      </x:c>
      <x:c r="U25" s="17" t="str">
        <x:v>https://s3.amazonaws.com/comicgeeks/comics/covers/large-3656164.jpg</x:v>
      </x:c>
      <x:c r="V25" s="17" t="str">
        <x:v>Not publicly confirmed</x:v>
      </x:c>
      <x:c r="W25" s="17" t="str">
        <x:v>Published</x:v>
      </x:c>
      <x:c r="X25" s="17" t="str">
        <x:v>Reviewed 2026-10-19</x:v>
      </x:c>
    </x:row>
  </x:sheetData>
  <x:conditionalFormatting sqref="R2:R22">
    <x:cfRule type="cellIs" dxfId="6" priority="2" aboveAverage="0" percent="0" bottom="0" operator="equal" rank="0" equalAverage="0">
      <x:formula>"Verified"</x:formula>
    </x:cfRule>
    <x:cfRule type="cellIs" dxfId="7" priority="3" aboveAverage="0" percent="0" bottom="0" operator="equal" rank="0" equalAverage="0">
      <x:formula>"Partial"</x:formula>
    </x:cfRule>
    <x:cfRule type="cellIs" dxfId="8" priority="4" aboveAverage="0" percent="0" bottom="0" operator="equal" rank="0" equalAverage="0">
      <x:formula>"Needs Review"</x:formula>
    </x:cfRule>
  </x:conditionalFormatting>
  <x:dataValidations count="1">
    <x:dataValidation type="list" errorStyle="stop" operator="between" allowBlank="1" showDropDown="0" showInputMessage="0" showErrorMessage="0" sqref="R2:R222">
      <x:formula1>"Verified,Partial,Needs Review"</x:formula1>
      <x:formula2>0</x:formula2>
    </x:dataValidation>
  </x:dataValidations>
  <x:hyperlinks>
    <x:hyperlink xmlns:r="http://schemas.openxmlformats.org/officeDocument/2006/relationships" ref="S2" r:id="R089e97fd601e4f73"/>
    <x:hyperlink xmlns:r="http://schemas.openxmlformats.org/officeDocument/2006/relationships" ref="T2" r:id="R73e701f86cfa4a7e"/>
    <x:hyperlink xmlns:r="http://schemas.openxmlformats.org/officeDocument/2006/relationships" ref="U2" r:id="R0f627c3131db464a"/>
    <x:hyperlink xmlns:r="http://schemas.openxmlformats.org/officeDocument/2006/relationships" ref="S3" r:id="Rbb053701525c475c"/>
    <x:hyperlink xmlns:r="http://schemas.openxmlformats.org/officeDocument/2006/relationships" ref="T3" r:id="R55e988f2dab849c7"/>
    <x:hyperlink xmlns:r="http://schemas.openxmlformats.org/officeDocument/2006/relationships" ref="U3" r:id="R501c9edc25a24606"/>
    <x:hyperlink xmlns:r="http://schemas.openxmlformats.org/officeDocument/2006/relationships" ref="S4" r:id="Rcebc343b40914ab8"/>
    <x:hyperlink xmlns:r="http://schemas.openxmlformats.org/officeDocument/2006/relationships" ref="T4" r:id="R0de24fde528c4903"/>
    <x:hyperlink xmlns:r="http://schemas.openxmlformats.org/officeDocument/2006/relationships" ref="U4" r:id="R048a62f637ca4a76"/>
    <x:hyperlink xmlns:r="http://schemas.openxmlformats.org/officeDocument/2006/relationships" ref="S5" r:id="Rc2f0713129014a86"/>
    <x:hyperlink xmlns:r="http://schemas.openxmlformats.org/officeDocument/2006/relationships" ref="T5" r:id="R0dd37028f56c4ea5"/>
    <x:hyperlink xmlns:r="http://schemas.openxmlformats.org/officeDocument/2006/relationships" ref="U5" r:id="R15a8c138bdc04595"/>
    <x:hyperlink xmlns:r="http://schemas.openxmlformats.org/officeDocument/2006/relationships" ref="S6" r:id="Rfd44ebae76864cab"/>
    <x:hyperlink xmlns:r="http://schemas.openxmlformats.org/officeDocument/2006/relationships" ref="T6" r:id="R42bc0f88fd0a4493"/>
    <x:hyperlink xmlns:r="http://schemas.openxmlformats.org/officeDocument/2006/relationships" ref="U6" r:id="R18376dacf11c4792"/>
    <x:hyperlink xmlns:r="http://schemas.openxmlformats.org/officeDocument/2006/relationships" ref="S7" r:id="Rac886eadde314f52"/>
    <x:hyperlink xmlns:r="http://schemas.openxmlformats.org/officeDocument/2006/relationships" ref="T7" r:id="R2fa6ff98c58a4973"/>
    <x:hyperlink xmlns:r="http://schemas.openxmlformats.org/officeDocument/2006/relationships" ref="U7" r:id="R4f1c06a5ee8a4bfb"/>
    <x:hyperlink xmlns:r="http://schemas.openxmlformats.org/officeDocument/2006/relationships" ref="S8" r:id="Rb3edf0949f5a4501"/>
    <x:hyperlink xmlns:r="http://schemas.openxmlformats.org/officeDocument/2006/relationships" ref="T8" r:id="R26729b5ba5c3411c"/>
    <x:hyperlink xmlns:r="http://schemas.openxmlformats.org/officeDocument/2006/relationships" ref="U8" r:id="R79c1cca7fb0944c5"/>
    <x:hyperlink xmlns:r="http://schemas.openxmlformats.org/officeDocument/2006/relationships" ref="S9" r:id="Rb6844bb91cc34e3a"/>
    <x:hyperlink xmlns:r="http://schemas.openxmlformats.org/officeDocument/2006/relationships" ref="T9" r:id="R9b8d58768b284285"/>
    <x:hyperlink xmlns:r="http://schemas.openxmlformats.org/officeDocument/2006/relationships" ref="U9" r:id="Rfd48f6a58fa8406e"/>
    <x:hyperlink xmlns:r="http://schemas.openxmlformats.org/officeDocument/2006/relationships" ref="S10" r:id="Rf8b26bba33a643a5"/>
    <x:hyperlink xmlns:r="http://schemas.openxmlformats.org/officeDocument/2006/relationships" ref="T10" r:id="R64dbdb26663b4a85"/>
    <x:hyperlink xmlns:r="http://schemas.openxmlformats.org/officeDocument/2006/relationships" ref="U10" r:id="R832658a706ac4b35"/>
    <x:hyperlink xmlns:r="http://schemas.openxmlformats.org/officeDocument/2006/relationships" ref="S11" r:id="Rdee6a680239c42a0"/>
    <x:hyperlink xmlns:r="http://schemas.openxmlformats.org/officeDocument/2006/relationships" ref="T11" r:id="R61d66df406e4441c"/>
    <x:hyperlink xmlns:r="http://schemas.openxmlformats.org/officeDocument/2006/relationships" ref="U11" r:id="Rfcecf2ed8dd44b0b"/>
    <x:hyperlink xmlns:r="http://schemas.openxmlformats.org/officeDocument/2006/relationships" ref="S12" r:id="R3affd49d692f431d"/>
    <x:hyperlink xmlns:r="http://schemas.openxmlformats.org/officeDocument/2006/relationships" ref="T12" r:id="R1947755a80d04865"/>
    <x:hyperlink xmlns:r="http://schemas.openxmlformats.org/officeDocument/2006/relationships" ref="U12" r:id="R9051722659764bcf"/>
    <x:hyperlink xmlns:r="http://schemas.openxmlformats.org/officeDocument/2006/relationships" ref="S13" r:id="Ra21e7458e5a14dad"/>
    <x:hyperlink xmlns:r="http://schemas.openxmlformats.org/officeDocument/2006/relationships" ref="T13" r:id="Ra4156cce30ce4016"/>
    <x:hyperlink xmlns:r="http://schemas.openxmlformats.org/officeDocument/2006/relationships" ref="U13" r:id="R9b2d91e13a3e491c"/>
    <x:hyperlink xmlns:r="http://schemas.openxmlformats.org/officeDocument/2006/relationships" ref="S14" r:id="R71d2247bfd4b481a"/>
    <x:hyperlink xmlns:r="http://schemas.openxmlformats.org/officeDocument/2006/relationships" ref="T14" r:id="R2a68ee49767a4737"/>
    <x:hyperlink xmlns:r="http://schemas.openxmlformats.org/officeDocument/2006/relationships" ref="U14" r:id="Rfa7436e10b1c4749"/>
    <x:hyperlink xmlns:r="http://schemas.openxmlformats.org/officeDocument/2006/relationships" ref="S15" r:id="R5bab750283e9401d"/>
    <x:hyperlink xmlns:r="http://schemas.openxmlformats.org/officeDocument/2006/relationships" ref="T15" r:id="R1b733d18cbe04d45"/>
    <x:hyperlink xmlns:r="http://schemas.openxmlformats.org/officeDocument/2006/relationships" ref="U15" r:id="Rd86a00c2ba764b32"/>
    <x:hyperlink xmlns:r="http://schemas.openxmlformats.org/officeDocument/2006/relationships" ref="S16" r:id="R00c5b43b50014ee6"/>
    <x:hyperlink xmlns:r="http://schemas.openxmlformats.org/officeDocument/2006/relationships" ref="T16" r:id="Rbbfa245f38b144aa"/>
    <x:hyperlink xmlns:r="http://schemas.openxmlformats.org/officeDocument/2006/relationships" ref="U16" r:id="R937fd62c0dab4001"/>
    <x:hyperlink xmlns:r="http://schemas.openxmlformats.org/officeDocument/2006/relationships" ref="S17" r:id="R953d616083c6404a"/>
    <x:hyperlink xmlns:r="http://schemas.openxmlformats.org/officeDocument/2006/relationships" ref="T17" r:id="Rd97018328649480e"/>
    <x:hyperlink xmlns:r="http://schemas.openxmlformats.org/officeDocument/2006/relationships" ref="U17" r:id="Rd2d9f99bef194922"/>
    <x:hyperlink xmlns:r="http://schemas.openxmlformats.org/officeDocument/2006/relationships" ref="S18" r:id="Rb82a38e3c55e48ac"/>
    <x:hyperlink xmlns:r="http://schemas.openxmlformats.org/officeDocument/2006/relationships" ref="T18" r:id="R15771f3b0ff14da1"/>
    <x:hyperlink xmlns:r="http://schemas.openxmlformats.org/officeDocument/2006/relationships" ref="U18" r:id="R731b9e840b6847b7"/>
    <x:hyperlink xmlns:r="http://schemas.openxmlformats.org/officeDocument/2006/relationships" ref="S19" r:id="R46d2d48deb5c4a40"/>
    <x:hyperlink xmlns:r="http://schemas.openxmlformats.org/officeDocument/2006/relationships" ref="T19" r:id="R8c37b1aca9094601"/>
    <x:hyperlink xmlns:r="http://schemas.openxmlformats.org/officeDocument/2006/relationships" ref="U19" r:id="R47af00835fa241fb"/>
    <x:hyperlink xmlns:r="http://schemas.openxmlformats.org/officeDocument/2006/relationships" ref="S20" r:id="Red444e23bfaa4df7"/>
    <x:hyperlink xmlns:r="http://schemas.openxmlformats.org/officeDocument/2006/relationships" ref="T20" r:id="R5fb9a192a5e54d53"/>
    <x:hyperlink xmlns:r="http://schemas.openxmlformats.org/officeDocument/2006/relationships" ref="U20" r:id="Re852a60620104e40"/>
    <x:hyperlink xmlns:r="http://schemas.openxmlformats.org/officeDocument/2006/relationships" ref="S21" r:id="R3ee2a25d20f24a16"/>
    <x:hyperlink xmlns:r="http://schemas.openxmlformats.org/officeDocument/2006/relationships" ref="T21" r:id="Rdbd30792b3d0414b"/>
    <x:hyperlink xmlns:r="http://schemas.openxmlformats.org/officeDocument/2006/relationships" ref="U21" r:id="Rb7379dae08c64560"/>
    <x:hyperlink xmlns:r="http://schemas.openxmlformats.org/officeDocument/2006/relationships" ref="S22" r:id="R370caaffd2cb4e5a"/>
    <x:hyperlink xmlns:r="http://schemas.openxmlformats.org/officeDocument/2006/relationships" ref="T22" r:id="Ra51f1e03dfc6410d"/>
    <x:hyperlink xmlns:r="http://schemas.openxmlformats.org/officeDocument/2006/relationships" ref="U22" r:id="R5a96b0cdf59e441f"/>
  </x:hyperlinks>
  <x:pageMargins left="0.7" right="0.7" top="0.75" bottom="0.75" header="0.3" footer="0.3"/>
  <x:tableParts count="1">
    <x:tablePart xmlns:r="http://schemas.openxmlformats.org/officeDocument/2006/relationships" r:id="R5a04042edcc247eb"/>
  </x:tableParts>
</x:worksheet>
</file>

<file path=xl/worksheets/sheet2.xml><?xml version="1.0" encoding="utf-8"?>
<x:worksheet xmlns:x="http://schemas.openxmlformats.org/spreadsheetml/2006/main">
  <x:sheetViews>
    <x:sheetView showGridLines="1" workbookViewId="0"/>
  </x:sheetViews>
  <x:sheetFormatPr defaultColWidth="8.6796875" defaultRowHeight="15"/>
  <x:cols>
    <x:col min="1" max="1" width="34" hidden="0" customWidth="1"/>
    <x:col min="2" max="3" width="12" hidden="0" customWidth="1"/>
  </x:cols>
  <x:sheetData>
    <x:row r="1" ht="17.350000381469727" hidden="0">
      <x:c r="A1" s="4" t="s">
        <x:v>24</x:v>
      </x:c>
      <x:c r="B1" s="5"/>
      <x:c r="C1" s="5"/>
    </x:row>
    <x:row r="2" ht="54" hidden="0" customHeight="1">
      <x:c r="A2" s="20" t="str">
        <x:v>Original: Crime SuspenStories #22, April–May 1954. Cover by Johnny Craig.</x:v>
      </x:c>
      <x:c r="B2" s="5"/>
      <x:c r="C2" s="5"/>
    </x:row>
    <x:row r="3" ht="54" hidden="0" customHeight="1">
      <x:c r="A3" s="21" t="str">
        <x:v>Reviewed October 19, 2026. 21 cover-artwork entries. Shared artwork, reprints and unresolved targets remain documented as references.</x:v>
      </x:c>
      <x:c r="B3" s="5"/>
      <x:c r="C3" s="5"/>
    </x:row>
    <x:row r="4" ht="15" hidden="0">
      <x:c r="A4" s="5"/>
      <x:c r="B4" s="5"/>
      <x:c r="C4" s="5"/>
    </x:row>
    <x:row r="5" ht="15" hidden="0">
      <x:c r="A5" s="8" t="s">
        <x:v>25</x:v>
      </x:c>
      <x:c r="B5" s="8" t="s">
        <x:v>26</x:v>
      </x:c>
      <x:c r="C5" s="8" t="s">
        <x:v>27</x:v>
      </x:c>
    </x:row>
    <x:row r="6" ht="15" hidden="0">
      <x:c r="A6" s="5" t="str">
        <x:v>Catalog rows incl. references</x:v>
      </x:c>
      <x:c r="B6" s="5" t="n">
        <x:f aca="0">COUNTA(Catalog!A2:A222)</x:f>
        <x:v>24</x:v>
      </x:c>
      <x:c r="C6" s="5"/>
    </x:row>
    <x:row r="7" ht="15" hidden="0">
      <x:c r="A7" s="5" t="s">
        <x:v>28</x:v>
      </x:c>
      <x:c r="B7" s="5" t="n">
        <x:f aca="0">COUNTA('Research Log'!A2:A500)</x:f>
        <x:v>33</x:v>
      </x:c>
      <x:c r="C7" s="5"/>
    </x:row>
    <x:row r="8" ht="15" hidden="0">
      <x:c r="A8" s="5" t="s">
        <x:v>29</x:v>
      </x:c>
      <x:c r="B8" s="5" t="n">
        <x:f aca="0">MIN(Catalog!D2:D222)</x:f>
        <x:v>1988</x:v>
      </x:c>
      <x:c r="C8" s="5"/>
    </x:row>
    <x:row r="9" ht="15" hidden="0">
      <x:c r="A9" s="5" t="s">
        <x:v>30</x:v>
      </x:c>
      <x:c r="B9" s="5" t="n">
        <x:f aca="0">MAX(Catalog!D2:D222)</x:f>
        <x:v>2026</x:v>
      </x:c>
      <x:c r="C9" s="5"/>
    </x:row>
    <x:row r="10" ht="15" hidden="0">
      <x:c r="A10" s="5"/>
      <x:c r="B10" s="5"/>
      <x:c r="C10" s="5"/>
    </x:row>
    <x:row r="11" ht="15" hidden="0">
      <x:c r="A11" s="8" t="s">
        <x:v>17</x:v>
      </x:c>
      <x:c r="B11" s="8" t="s">
        <x:v>26</x:v>
      </x:c>
      <x:c r="C11" s="8" t="s">
        <x:v>27</x:v>
      </x:c>
    </x:row>
    <x:row r="12" ht="15" hidden="0">
      <x:c r="A12" s="5" t="s">
        <x:v>31</x:v>
      </x:c>
      <x:c r="B12" s="5" t="n">
        <x:f aca="0">COUNTIF(Catalog!R2:R222,"Verified")</x:f>
        <x:v>6</x:v>
      </x:c>
      <x:c r="C12" s="9" t="n">
        <x:f aca="0">IF($B$6=0,0,B12/$B$6)</x:f>
        <x:v>0.25</x:v>
      </x:c>
    </x:row>
    <x:row r="13" ht="15" hidden="0">
      <x:c r="A13" s="5" t="s">
        <x:v>32</x:v>
      </x:c>
      <x:c r="B13" s="5" t="n">
        <x:f aca="0">COUNTIF(Catalog!R2:R222,"Partial")</x:f>
        <x:v>18</x:v>
      </x:c>
      <x:c r="C13" s="9" t="n">
        <x:f aca="0">IF($B$6=0,0,B13/$B$6)</x:f>
        <x:v>0.75</x:v>
      </x:c>
    </x:row>
    <x:row r="14" ht="15" hidden="0">
      <x:c r="A14" s="5" t="s">
        <x:v>33</x:v>
      </x:c>
      <x:c r="B14" s="5" t="n">
        <x:f aca="0">COUNTIF(Catalog!R2:R222,"Needs Review")</x:f>
        <x:v>0</x:v>
      </x:c>
      <x:c r="C14" s="9" t="n">
        <x:f aca="0">IF($B$6=0,0,B14/$B$6)</x:f>
        <x:v>0</x:v>
      </x:c>
    </x:row>
    <x:row r="15" ht="15" hidden="0">
      <x:c r="A15" s="5"/>
      <x:c r="B15" s="5"/>
      <x:c r="C15" s="5"/>
    </x:row>
    <x:row r="16" ht="15" hidden="0">
      <x:c r="A16" s="8" t="s">
        <x:v>34</x:v>
      </x:c>
      <x:c r="B16" s="8" t="s">
        <x:v>26</x:v>
      </x:c>
      <x:c r="C16" s="8" t="s">
        <x:v>27</x:v>
      </x:c>
    </x:row>
    <x:row r="17" ht="15" hidden="0">
      <x:c r="A17" s="5" t="s">
        <x:v>35</x:v>
      </x:c>
      <x:c r="B17" s="5" t="n">
        <x:f aca="0">COUNTIF(Catalog!H2:H222,"Direct homage")</x:f>
        <x:v>22</x:v>
      </x:c>
      <x:c r="C17" s="9" t="n">
        <x:f aca="0">IF($B$6=0,0,B17/$B$6)</x:f>
        <x:v>0.9166666666666666</x:v>
      </x:c>
    </x:row>
    <x:row r="18" ht="15" hidden="0">
      <x:c r="A18" s="5" t="s">
        <x:v>36</x:v>
      </x:c>
      <x:c r="B18" s="5" t="n">
        <x:f aca="0">COUNTIF(Catalog!H2:H222,"Parody / homage")</x:f>
        <x:v>2</x:v>
      </x:c>
      <x:c r="C18" s="9" t="n">
        <x:f aca="0">IF($B$6=0,0,B18/$B$6)</x:f>
        <x:v>0.08333333333333333</x:v>
      </x:c>
    </x:row>
    <x:row r="19" ht="15" hidden="0">
      <x:c r="A19" s="5"/>
      <x:c r="B19" s="5"/>
      <x:c r="C19" s="5"/>
    </x:row>
    <x:row r="20" ht="15" hidden="0">
      <x:c r="A20" s="8" t="s">
        <x:v>37</x:v>
      </x:c>
      <x:c r="B20" s="8" t="s">
        <x:v>26</x:v>
      </x:c>
      <x:c r="C20" s="8" t="s">
        <x:v>27</x:v>
      </x:c>
    </x:row>
    <x:row r="21" ht="15" hidden="0">
      <x:c r="A21" s="5" t="s">
        <x:v>38</x:v>
      </x:c>
      <x:c r="B21" s="5" t="n">
        <x:f aca="0">COUNTIFS(Catalog!D2:D222,"&gt;=1960",Catalog!D2:D222,"&lt;1970")</x:f>
        <x:v>0</x:v>
      </x:c>
      <x:c r="C21" s="9" t="n">
        <x:f aca="0">IF($B$6=0,0,B21/$B$6)</x:f>
        <x:v>0</x:v>
      </x:c>
    </x:row>
    <x:row r="22" ht="15" hidden="0">
      <x:c r="A22" s="5" t="s">
        <x:v>39</x:v>
      </x:c>
      <x:c r="B22" s="5" t="n">
        <x:f aca="0">COUNTIFS(Catalog!D2:D222,"&gt;=1970",Catalog!D2:D222,"&lt;1980")</x:f>
        <x:v>0</x:v>
      </x:c>
      <x:c r="C22" s="9" t="n">
        <x:f aca="0">IF($B$6=0,0,B22/$B$6)</x:f>
        <x:v>0</x:v>
      </x:c>
    </x:row>
    <x:row r="23" ht="15" hidden="0">
      <x:c r="A23" s="5" t="s">
        <x:v>40</x:v>
      </x:c>
      <x:c r="B23" s="5" t="n">
        <x:f aca="0">COUNTIFS(Catalog!D2:D222,"&gt;=1980",Catalog!D2:D222,"&lt;1990")</x:f>
        <x:v>1</x:v>
      </x:c>
      <x:c r="C23" s="9" t="n">
        <x:f aca="0">IF($B$6=0,0,B23/$B$6)</x:f>
        <x:v>0.041666666666666664</x:v>
      </x:c>
    </x:row>
    <x:row r="24" ht="15" hidden="0">
      <x:c r="A24" s="5" t="s">
        <x:v>41</x:v>
      </x:c>
      <x:c r="B24" s="5" t="n">
        <x:f aca="0">COUNTIFS(Catalog!D2:D222,"&gt;=1990",Catalog!D2:D222,"&lt;2000")</x:f>
        <x:v>0</x:v>
      </x:c>
      <x:c r="C24" s="9" t="n">
        <x:f aca="0">IF($B$6=0,0,B24/$B$6)</x:f>
        <x:v>0</x:v>
      </x:c>
    </x:row>
    <x:row r="25" ht="15" hidden="0">
      <x:c r="A25" s="5" t="s">
        <x:v>42</x:v>
      </x:c>
      <x:c r="B25" s="5" t="n">
        <x:f aca="0">COUNTIFS(Catalog!D2:D222,"&gt;=2000",Catalog!D2:D222,"&lt;2010")</x:f>
        <x:v>3</x:v>
      </x:c>
      <x:c r="C25" s="9" t="n">
        <x:f aca="0">IF($B$6=0,0,B25/$B$6)</x:f>
        <x:v>0.125</x:v>
      </x:c>
    </x:row>
    <x:row r="26" ht="15" hidden="0">
      <x:c r="A26" s="5" t="s">
        <x:v>43</x:v>
      </x:c>
      <x:c r="B26" s="5" t="n">
        <x:f aca="0">COUNTIFS(Catalog!D2:D222,"&gt;=2010",Catalog!D2:D222,"&lt;2020")</x:f>
        <x:v>8</x:v>
      </x:c>
      <x:c r="C26" s="9" t="n">
        <x:f aca="0">IF($B$6=0,0,B26/$B$6)</x:f>
        <x:v>0.3333333333333333</x:v>
      </x:c>
    </x:row>
    <x:row r="27" ht="15" hidden="0">
      <x:c r="A27" s="5" t="s">
        <x:v>44</x:v>
      </x:c>
      <x:c r="B27" s="5" t="n">
        <x:f aca="0">COUNTIFS(Catalog!D2:D222,"&gt;=2020",Catalog!D2:D222,"&lt;2030")</x:f>
        <x:v>12</x:v>
      </x:c>
      <x:c r="C27" s="9" t="n">
        <x:f aca="0">IF($B$6=0,0,B27/$B$6)</x:f>
        <x:v>0.5</x:v>
      </x:c>
    </x:row>
    <x:row r="28" ht="15" hidden="0">
      <x:c r="A28" s="5"/>
      <x:c r="B28" s="5"/>
      <x:c r="C28" s="5"/>
    </x:row>
    <x:row r="29" ht="15" hidden="0">
      <x:c r="A29" s="8" t="s">
        <x:v>4</x:v>
      </x:c>
      <x:c r="B29" s="8" t="s">
        <x:v>26</x:v>
      </x:c>
      <x:c r="C29" s="8" t="s">
        <x:v>27</x:v>
      </x:c>
    </x:row>
    <x:row r="30" ht="15" hidden="0">
      <x:c r="A30" s="5" t="s">
        <x:v>45</x:v>
      </x:c>
      <x:c r="B30" s="5" t="n">
        <x:f aca="0">COUNTIF(Catalog!E2:E222,"IDW Publishing")</x:f>
        <x:v>3</x:v>
      </x:c>
      <x:c r="C30" s="9" t="n">
        <x:f aca="0">IF($B$6=0,0,B30/$B$6)</x:f>
        <x:v>0.125</x:v>
      </x:c>
    </x:row>
    <x:row r="31" ht="15" hidden="0">
      <x:c r="A31" s="5" t="s">
        <x:v>46</x:v>
      </x:c>
      <x:c r="B31" s="5" t="n">
        <x:f aca="0">COUNTIF(Catalog!E2:E222,"DC Comics")</x:f>
        <x:v>2</x:v>
      </x:c>
      <x:c r="C31" s="9" t="n">
        <x:f aca="0">IF($B$6=0,0,B31/$B$6)</x:f>
        <x:v>0.08333333333333333</x:v>
      </x:c>
    </x:row>
    <x:row r="32" ht="15" hidden="0">
      <x:c r="A32" s="5" t="s">
        <x:v>47</x:v>
      </x:c>
      <x:c r="B32" s="5" t="n">
        <x:f aca="0">COUNTIF(Catalog!E2:E222,"Marvel Comics")</x:f>
        <x:v>2</x:v>
      </x:c>
      <x:c r="C32" s="9" t="n">
        <x:f aca="0">IF($B$6=0,0,B32/$B$6)</x:f>
        <x:v>0.08333333333333333</x:v>
      </x:c>
    </x:row>
    <x:row r="33" ht="15" hidden="0">
      <x:c r="A33" s="5" t="s">
        <x:v>48</x:v>
      </x:c>
      <x:c r="B33" s="5" t="n">
        <x:f aca="0">COUNTIF(Catalog!E2:E222,"Image Comics")</x:f>
        <x:v>2</x:v>
      </x:c>
      <x:c r="C33" s="9" t="n">
        <x:f aca="0">IF($B$6=0,0,B33/$B$6)</x:f>
        <x:v>0.08333333333333333</x:v>
      </x:c>
    </x:row>
    <x:row r="34" ht="15" hidden="0">
      <x:c r="A34" s="5" t="s">
        <x:v>49</x:v>
      </x:c>
      <x:c r="B34" s="5" t="n">
        <x:f aca="0">COUNTIF(Catalog!E2:E222,"Chapterhouse Comics")</x:f>
        <x:v>2</x:v>
      </x:c>
      <x:c r="C34" s="9" t="n">
        <x:f aca="0">IF($B$6=0,0,B34/$B$6)</x:f>
        <x:v>0.08333333333333333</x:v>
      </x:c>
    </x:row>
    <x:row r="35" ht="15" hidden="0">
      <x:c r="A35" s="5" t="s">
        <x:v>50</x:v>
      </x:c>
      <x:c r="B35" s="5" t="n">
        <x:f aca="0">COUNTIF(Catalog!E2:E222,"Dynamite")</x:f>
        <x:v>2</x:v>
      </x:c>
      <x:c r="C35" s="9" t="n">
        <x:f aca="0">IF($B$6=0,0,B35/$B$6)</x:f>
        <x:v>0.08333333333333333</x:v>
      </x:c>
    </x:row>
    <x:row r="36" ht="15" hidden="0">
      <x:c r="A36" s="5" t="s">
        <x:v>51</x:v>
      </x:c>
      <x:c r="B36" s="5" t="n">
        <x:f aca="0">COUNTIF(Catalog!E2:E222,"Archie Comics")</x:f>
        <x:v>2</x:v>
      </x:c>
      <x:c r="C36" s="9" t="n">
        <x:f aca="0">IF($B$6=0,0,B36/$B$6)</x:f>
        <x:v>0.08333333333333333</x:v>
      </x:c>
    </x:row>
    <x:row r="37" ht="15" hidden="0">
      <x:c r="A37" s="5" t="s">
        <x:v>52</x:v>
      </x:c>
      <x:c r="B37" s="5" t="n">
        <x:f aca="0">COUNTIF(Catalog!E2:E222,"Moonstone")</x:f>
        <x:v>1</x:v>
      </x:c>
      <x:c r="C37" s="9" t="n">
        <x:f aca="0">IF($B$6=0,0,B37/$B$6)</x:f>
        <x:v>0.041666666666666664</x:v>
      </x:c>
    </x:row>
    <x:row r="38" ht="15" hidden="0">
      <x:c r="A38" s="5" t="s">
        <x:v>53</x:v>
      </x:c>
      <x:c r="B38" s="5" t="n">
        <x:f aca="0">COUNTIF(Catalog!E2:E222,"Keenspot")</x:f>
        <x:v>1</x:v>
      </x:c>
      <x:c r="C38" s="9" t="n">
        <x:f aca="0">IF($B$6=0,0,B38/$B$6)</x:f>
        <x:v>0.041666666666666664</x:v>
      </x:c>
    </x:row>
    <x:row r="39" ht="15" hidden="0">
      <x:c r="A39" s="5" t="s">
        <x:v>54</x:v>
      </x:c>
      <x:c r="B39" s="5" t="n">
        <x:f aca="0">COUNTIF(Catalog!E2:E222,"Independent / other")</x:f>
        <x:v>0</x:v>
      </x:c>
      <x:c r="C39" s="9" t="n">
        <x:f aca="0">IF($B$6=0,0,B39/$B$6)</x:f>
        <x:v>0</x:v>
      </x:c>
    </x:row>
    <x:row r="40" ht="15" hidden="0">
      <x:c r="A40" s="5" t="s">
        <x:v>55</x:v>
      </x:c>
      <x:c r="B40" s="5" t="n">
        <x:f aca="0">COUNTIF(Catalog!E2:E222,"Oni Press")</x:f>
        <x:v>1</x:v>
      </x:c>
      <x:c r="C40" s="9" t="n">
        <x:f aca="0">IF($B$6=0,0,B40/$B$6)</x:f>
        <x:v>0.041666666666666664</x:v>
      </x:c>
    </x:row>
    <x:row r="41" ht="15" hidden="0">
      <x:c r="A41" s="5" t="s">
        <x:v>56</x:v>
      </x:c>
      <x:c r="B41" s="5" t="n">
        <x:f aca="0">COUNTIF(Catalog!E2:E222,"Antarctic Press")</x:f>
        <x:v>1</x:v>
      </x:c>
      <x:c r="C41" s="9" t="n">
        <x:f aca="0">IF($B$6=0,0,B41/$B$6)</x:f>
        <x:v>0.041666666666666664</x:v>
      </x:c>
    </x:row>
    <x:row r="42" ht="15" hidden="0">
      <x:c r="A42" s="5" t="s">
        <x:v>57</x:v>
      </x:c>
      <x:c r="B42" s="5" t="n">
        <x:f aca="0">COUNTIF(Catalog!E2:E222,"Ahoy Comics")</x:f>
        <x:v>1</x:v>
      </x:c>
      <x:c r="C42" s="9" t="n">
        <x:f aca="0">IF($B$6=0,0,B42/$B$6)</x:f>
        <x:v>0.041666666666666664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1" workbookViewId="0">
      <x:pane ySplit="1" topLeftCell="A2" activePane="bottomLeft" state="frozen"/>
    </x:sheetView>
  </x:sheetViews>
  <x:sheetFormatPr defaultColWidth="8.6796875" defaultRowHeight="15"/>
  <x:cols>
    <x:col min="1" max="1" width="50" hidden="0" customWidth="1"/>
    <x:col min="2" max="2" width="14" hidden="0" customWidth="1"/>
    <x:col min="3" max="3" width="60" hidden="0" customWidth="1"/>
    <x:col min="4" max="4" width="50" hidden="0" customWidth="1"/>
    <x:col min="5" max="5" width="45" hidden="0" customWidth="1"/>
  </x:cols>
  <x:sheetData>
    <x:row r="1" ht="15" hidden="0">
      <x:c r="A1" s="8" t="s">
        <x:v>58</x:v>
      </x:c>
      <x:c r="B1" s="8" t="s">
        <x:v>59</x:v>
      </x:c>
      <x:c r="C1" s="8" t="s">
        <x:v>60</x:v>
      </x:c>
      <x:c r="D1" s="8" t="s">
        <x:v>61</x:v>
      </x:c>
      <x:c r="E1" s="8" t="s">
        <x:v>62</x:v>
      </x:c>
    </x:row>
    <x:row r="2" ht="23.850000381469727" hidden="0">
      <x:c r="A2" s="2" t="s">
        <x:v>63</x:v>
      </x:c>
      <x:c r="B2" s="2" t="s">
        <x:v>64</x:v>
      </x:c>
      <x:c r="C2" s="2" t="s">
        <x:v>65</x:v>
      </x:c>
      <x:c r="D2" s="3" t="s">
        <x:v>66</x:v>
      </x:c>
      <x:c r="E2" s="2"/>
    </x:row>
    <x:row r="3" ht="15" hidden="0">
      <x:c r="A3" s="2" t="str">
        <x:v>Crime SuspenStories #22 (1954)</x:v>
      </x:c>
      <x:c r="B3" s="2" t="s">
        <x:v>67</x:v>
      </x:c>
      <x:c r="C3" s="2" t="s">
        <x:v>68</x:v>
      </x:c>
      <x:c r="D3" s="3" t="s">
        <x:v>69</x:v>
      </x:c>
      <x:c r="E3" s="2"/>
    </x:row>
    <x:row r="4" ht="23.850000381469727" hidden="0">
      <x:c r="A4" s="2" t="s">
        <x:v>70</x:v>
      </x:c>
      <x:c r="B4" s="2" t="str">
        <x:v>Included — CL-CRIME22-0024</x:v>
      </x:c>
      <x:c r="C4" s="2" t="str">
        <x:v>Second-print Nathan Gooden homage was missing from Catalog; prior duplicate exclusion superseded.</x:v>
      </x:c>
      <x:c r="D4" s="3" t="str">
        <x:v>https://www.comics.org/issue/2396165/</x:v>
      </x:c>
      <x:c r="E4" s="2" t="str">
        <x:v>Verified edition and target; image reviewed 2026-10-19.</x:v>
      </x:c>
    </x:row>
    <x:row r="5" ht="48" hidden="0" customHeight="1">
      <x:c r="A5" s="15" t="str">
        <x:v>CL-CRIME22-0001</x:v>
      </x:c>
      <x:c r="B5" s="15" t="str">
        <x:v>Cover artwork</x:v>
      </x:c>
      <x:c r="C5" s="15" t="str">
        <x:v>Kyle Baker cover reverses the original viewpoint: the Shadow’s severed head fills the foreground and a startled figure stands in the background. Background figure identity is not established from the cover alone. Reviewed 2026-10-19. Unresolved character names and edition claims are stated explicitly; native image retained without upscaling.</x:v>
      </x:c>
      <x:c r="D5" s="16" t="str">
        <x:v>https://leagueofcomicgeeks.com/comic/8454942/the-shadow-18
https://leagueofcomicgeeks.com/profile/galko/lists/13247
https://www.comics.org/issue/45446/?display=grid</x:v>
      </x:c>
      <x:c r="E5" s="15" t="str">
        <x:v>Character identification partly unresolved.</x:v>
      </x:c>
    </x:row>
    <x:row r="6" ht="72" hidden="0" customHeight="1">
      <x:c r="A6" s="15" t="str">
        <x:v>CL-CRIME22-0002</x:v>
      </x:c>
      <x:c r="B6" s="15" t="str">
        <x:v>Cover artwork</x:v>
      </x:c>
      <x:c r="C6" s="15" t="str">
        <x:v>Published Greg Land variant, inks Jay Leisten. Wolverine’s claws replace the axe while he holds Sabretooth’s head; torso behind the head is also Sabretooth. Do not describe this as a recalled or unpublished cover: GCD, CGC examples and the 2026 original-art sale document the published edition. Auction date is not comic release date. Reviewed 2026-10-19. Unresolved character names and edition claims are stated explicitly; native image retained without upscaling.</x:v>
      </x:c>
      <x:c r="D6" s="16" t="str">
        <x:v>https://leagueofcomicgeeks.com/comic/5622959/wolverine-55?variant=6529119
https://leagueofcomicgeeks.com/profile/galko/lists/13247
https://comics.ha.com/itm/original-comic-art/covers/greg-land-and-jay-leisten-wolverine-55-crime-suspenstories-22-variant-cover-homage-original-art/a/7466-92119.s</x:v>
      </x:c>
      <x:c r="E6" s="15" t="str"/>
    </x:row>
    <x:row r="7" ht="60" hidden="0" customHeight="1">
      <x:c r="A7" s="15" t="str">
        <x:v>CL-CRIME22-0003</x:v>
      </x:c>
      <x:c r="B7" s="15" t="str">
        <x:v>Reference / related edition</x:v>
      </x:c>
      <x:c r="C7" s="15" t="str">
        <x:v>Black-and-white retailer incentive uses the same Gabriel Rodríguez drawing as the regular color cover. Kinsey’s opened head substitutes for the severed head; miniature emotion figures are not all securely identified. Reviewed 2026-10-19. Unresolved character names and edition claims are stated explicitly; native image retained without upscaling.</x:v>
      </x:c>
      <x:c r="D7" s="16" t="str">
        <x:v>https://leagueofcomicgeeks.com/comic/2451782/locke-key-head-games-3?variant=6450833
https://leagueofcomicgeeks.com/profile/galko/lists/13247
https://www.midtowncomics.com/p/1008788-locke-key-head-games-2-regular-gabriel-rodriguez-cover</x:v>
      </x:c>
      <x:c r="E7" s="15" t="str">
        <x:v>Character identification partly unresolved.</x:v>
      </x:c>
    </x:row>
    <x:row r="8" ht="48" hidden="0" customHeight="1">
      <x:c r="A8" s="15" t="str">
        <x:v>CL-CRIME22-0004</x:v>
      </x:c>
      <x:c r="B8" s="15" t="str">
        <x:v>Cover artwork</x:v>
      </x:c>
      <x:c r="C8" s="15" t="str">
        <x:v>Regular color edition of the Rodríguez homage; same drawing as the black-and-white incentive. Kinsey Locke is shown with her head opened, rather than a literal decapitation. Reviewed 2026-10-19. Unresolved character names and edition claims are stated explicitly; native image retained without upscaling.</x:v>
      </x:c>
      <x:c r="D8" s="16" t="str">
        <x:v>https://leagueofcomicgeeks.com/comic/2451782/locke-key-head-games-3
https://leagueofcomicgeeks.com/profile/galko/lists/13247
https://joehill.nl/TheCollection/lockeandkey/lockeandkey-headgames/</x:v>
      </x:c>
      <x:c r="E8" s="15" t="str">
        <x:v>Character identification partly unresolved.</x:v>
      </x:c>
    </x:row>
    <x:row r="9" ht="48" hidden="0" customHeight="1">
      <x:c r="A9" s="15" t="str">
        <x:v>CL-CRIME22-0005</x:v>
      </x:c>
      <x:c r="B9" s="15" t="str">
        <x:v>Cover artwork</x:v>
      </x:c>
      <x:c r="C9" s="15" t="str">
        <x:v>Correct cover credit is Ivan Reis pencils, George Pérez inks, Rod Reis colors. Flashpoint Wonder Woman holds Mera’s severed head; Wonder Woman’s body replaces the original killer. Not a Pérez solo cover. Reviewed 2026-10-19. Unresolved character names and edition claims are stated explicitly; native image retained without upscaling.</x:v>
      </x:c>
      <x:c r="D9" s="16" t="str">
        <x:v>https://leagueofcomicgeeks.com/comic/5413856/flashpoint-2?variant=1656072
https://leagueofcomicgeeks.com/profile/galko/lists/13247
https://www.comics.org/issue/854377/?display=grid</x:v>
      </x:c>
      <x:c r="E9" s="15" t="str"/>
    </x:row>
    <x:row r="10" ht="60" hidden="0" customHeight="1">
      <x:c r="A10" s="15" t="str">
        <x:v>CL-CRIME22-0006</x:v>
      </x:c>
      <x:c r="B10" s="15" t="str">
        <x:v>Cover artwork</x:v>
      </x:c>
      <x:c r="C10" s="15" t="str">
        <x:v>Cover E by Matt Hebb, colors Jason Worthington. Unnamed cheerleader holds unnamed zombie’s head; do not tag the interior guest cast. Reported limitation of 200 appears in collector metadata, not verified publisher production totals. Reviewed 2026-10-19. Unresolved character names and edition claims are stated explicitly; native image retained without upscaling.</x:v>
      </x:c>
      <x:c r="D10" s="16" t="str">
        <x:v>https://leagueofcomicgeeks.com/comic/5797539/zombies-vs-cheerleaders-7?variant=6752258
https://leagueofcomicgeeks.com/profile/galko/lists/13247
https://www.comics.org/issue/953812/</x:v>
      </x:c>
      <x:c r="E10" s="15" t="str">
        <x:v>Character identification partly unresolved.</x:v>
      </x:c>
    </x:row>
    <x:row r="11" ht="60" hidden="0" customHeight="1">
      <x:c r="A11" s="15" t="str">
        <x:v>CL-CRIME22-0007</x:v>
      </x:c>
      <x:c r="B11" s="15" t="str">
        <x:v>Cover artwork</x:v>
      </x:c>
      <x:c r="C11" s="15" t="str">
        <x:v>Swampline Comics film tie-in. Cover reproduces the axe/head framing; killer and red-haired victim not confidently named from exact art. Cover artist remains unresolved; film production artists are not automatically comic cover artists. CCL catalogs the issue as unnumbered. Reviewed 2026-10-19. Unresolved character names and edition claims are stated explicitly; native image retained without upscaling.</x:v>
      </x:c>
      <x:c r="D11" s="16" t="str">
        <x:v>https://leagueofcomicgeeks.com/comic/6685807/100-acres-of-hell-1
https://leagueofcomicgeeks.com/profile/galko/lists/13247
https://static1.squarespace.com/static/5b9fdbd450a54f22aace7569/t/5d6eafd65c970e0001b93f39/1567535072593/100%2BACRES%2BPress%2BKit_Reduced.pdf</x:v>
      </x:c>
      <x:c r="E11" s="15" t="str">
        <x:v>Character identification partly unresolved.</x:v>
      </x:c>
    </x:row>
    <x:row r="12" ht="60" hidden="0" customHeight="1">
      <x:c r="A12" s="15" t="str">
        <x:v>CL-CRIME22-0008</x:v>
      </x:c>
      <x:c r="B12" s="15" t="str">
        <x:v>Reference / related edition</x:v>
      </x:c>
      <x:c r="C12" s="15" t="str">
        <x:v>Black-and-white version of Fernando Ruiz’s colored cover; shared art, not a second independent homage. Kitty holds a detached cartoon head as a non-bloody gag, with a cartoon ghost in the background. Identity of background ghost remains unresolved. Reviewed 2026-10-19. Unresolved character names and edition claims are stated explicitly; native image retained without upscaling.</x:v>
      </x:c>
      <x:c r="D12" s="16" t="str">
        <x:v>https://leagueofcomicgeeks.com/comic/2734559/die-kitty-die-cathouse-of-horror-special-1?variant=1674225
https://leagueofcomicgeeks.com/profile/galko/lists/13247
https://fernandoruizeverybody.com/?p=1412</x:v>
      </x:c>
      <x:c r="E12" s="15" t="str">
        <x:v>Character identification partly unresolved.</x:v>
      </x:c>
    </x:row>
    <x:row r="13" ht="48" hidden="0" customHeight="1">
      <x:c r="A13" s="15" t="str">
        <x:v>CL-CRIME22-0009</x:v>
      </x:c>
      <x:c r="B13" s="15" t="str">
        <x:v>Cover artwork</x:v>
      </x:c>
      <x:c r="C13" s="15" t="str">
        <x:v>Published colored Ruiz cover B, reworking the Craig image as a cartoon gag with Kitty and a background ghost. Same drawing as the supplied monochrome version. Reviewed 2026-10-19. Unresolved character names and edition claims are stated explicitly; native image retained without upscaling.</x:v>
      </x:c>
      <x:c r="D13" s="16" t="str">
        <x:v>https://leagueofcomicgeeks.com/comic/2734559/die-kitty-die-cathouse-of-horror-special-1?variant=7033168
https://leagueofcomicgeeks.com/profile/galko/lists/13247
https://fernandoruizeverybody.com/?p=1412</x:v>
      </x:c>
      <x:c r="E13" s="15" t="str">
        <x:v>Character identification partly unresolved.</x:v>
      </x:c>
    </x:row>
    <x:row r="14" ht="60" hidden="0" customHeight="1">
      <x:c r="A14" s="15" t="str">
        <x:v>CL-CRIME22-0010</x:v>
      </x:c>
      <x:c r="B14" s="15" t="str">
        <x:v>Cover artwork</x:v>
      </x:c>
      <x:c r="C14" s="15" t="str">
        <x:v>Rooth Golden Age Homage exclusive with intentionally distressed EC-style trade dress. Miss Masque and a masked male head are visible; male identity is not firmly established. Retailer listing identifies this as the CSS22 homage. Reviewed 2026-10-19. Unresolved character names and edition claims are stated explicitly; native image retained without upscaling.</x:v>
      </x:c>
      <x:c r="D14" s="16" t="str">
        <x:v>https://leagueofcomicgeeks.com/comic/9994457/exciting-comics-1?variant=7841630
https://leagueofcomicgeeks.com/profile/galko/lists/13247
https://amorphousink.com/products/exciting-comics-1-rooth-homage-variant</x:v>
      </x:c>
      <x:c r="E14" s="15" t="str">
        <x:v>Character identification partly unresolved.</x:v>
      </x:c>
    </x:row>
    <x:row r="15" ht="60" hidden="0" customHeight="1">
      <x:c r="A15" s="15" t="str">
        <x:v>CL-CRIME22-0011</x:v>
      </x:c>
      <x:c r="B15" s="15" t="str">
        <x:v>Cover artwork</x:v>
      </x:c>
      <x:c r="C15" s="15" t="str">
        <x:v>Official Archie credits Pat and Tim Kennedy with Bob Smith. Vampironica holds the werewolf Jughead’s severed head; no need to infer additional interior cast. Reviewed 2026-10-19. Unresolved character names and edition claims are stated explicitly; native image retained without upscaling.</x:v>
      </x:c>
      <x:c r="D15" s="16" t="str">
        <x:v>https://leagueofcomicgeeks.com/comic/5039508/jughead-the-hunger-vs-vampironica-2
https://leagueofcomicgeeks.com/profile/galko/lists/13247
https://archiecomics.com/jughead-the-hunger-vs-vampironica-1/jughead-the-hunger-vs-vampironica-2/</x:v>
      </x:c>
      <x:c r="E15" s="15" t="str"/>
    </x:row>
    <x:row r="16" ht="48" hidden="0" customHeight="1">
      <x:c r="A16" s="15" t="str">
        <x:v>CL-CRIME22-0012</x:v>
      </x:c>
      <x:c r="B16" s="15" t="str">
        <x:v>Cover artwork</x:v>
      </x:c>
      <x:c r="C16" s="15" t="str">
        <x:v>Ahoy publisher confirms painted cover by Richard Williams and 2020-02-19 release. Edgar Allan Poe’s head replaces the original victim; killer’s face is outside the image. Reviewed 2026-10-19. Unresolved character names and edition claims are stated explicitly; native image retained without upscaling.</x:v>
      </x:c>
      <x:c r="D16" s="16" t="str">
        <x:v>https://leagueofcomicgeeks.com/comic/8610120/edgar-allan-poes-snifter-of-terror-season-2-5
https://leagueofcomicgeeks.com/profile/galko/lists/13247
https://comicsahoy.com/comics/edgar-allan-poes-snifter-terror-season-2-5</x:v>
      </x:c>
      <x:c r="E16" s="15" t="str"/>
    </x:row>
    <x:row r="17" ht="60" hidden="0" customHeight="1">
      <x:c r="A17" s="15" t="str">
        <x:v>CL-CRIME22-0013</x:v>
      </x:c>
      <x:c r="B17" s="15" t="str">
        <x:v>Reference / related edition</x:v>
      </x:c>
      <x:c r="C17" s="15" t="str">
        <x:v>Ken Haeser 1:7 black-and-white FOC bonus edition, same drawing as the colored FOC variant. Band-face and zombie identities not individually verified, so no KISS member names are guessed. Reviewed 2026-10-19. Unresolved character names and edition claims are stated explicitly; native image retained without upscaling.</x:v>
      </x:c>
      <x:c r="D17" s="16" t="str">
        <x:v>https://leagueofcomicgeeks.com/comic/2578920/kiss-zombies-4?variant=1718462
https://leagueofcomicgeeks.com/profile/galko/lists/13247
https://bleedingcool.com/comics/foc-variant-cover-stories-far-sector-angel-spike-dark-crystal-power-rangers-chastity-kiss/</x:v>
      </x:c>
      <x:c r="E17" s="15" t="str">
        <x:v>Character identification partly unresolved.</x:v>
      </x:c>
    </x:row>
    <x:row r="18" ht="60" hidden="0" customHeight="1">
      <x:c r="A18" s="15" t="str">
        <x:v>CL-CRIME22-0014</x:v>
      </x:c>
      <x:c r="B18" s="15" t="str">
        <x:v>Cover artwork</x:v>
      </x:c>
      <x:c r="C18" s="15" t="str">
        <x:v>Colored Ken Haeser FOC bonus edition; shared artwork with the black-and-white 1:7 cover. Incentive ratio describes ordering, not printed quantity. Reviewed 2026-10-19. Unresolved character names and edition claims are stated explicitly; native image retained without upscaling.</x:v>
      </x:c>
      <x:c r="D18" s="16" t="str">
        <x:v>https://leagueofcomicgeeks.com/comic/2578920/kiss-zombies-4?variant=2752607
https://leagueofcomicgeeks.com/profile/galko/lists/13247
https://bleedingcool.com/comics/foc-variant-cover-stories-far-sector-angel-spike-dark-crystal-power-rangers-chastity-kiss/</x:v>
      </x:c>
      <x:c r="E18" s="15" t="str">
        <x:v>Character identification partly unresolved.</x:v>
      </x:c>
    </x:row>
    <x:row r="19" ht="60" hidden="0" customHeight="1">
      <x:c r="A19" s="15" t="str">
        <x:v>CL-CRIME22-0015</x:v>
      </x:c>
      <x:c r="B19" s="15" t="str">
        <x:v>Cover artwork</x:v>
      </x:c>
      <x:c r="C19" s="15" t="str">
        <x:v>Monika Palosz exclusive for That Dude Books. Axe/head composition is clear, but severed man’s identity is not securely verified; do not auto-tag the title character. Collector catalog reports 400 copies, uncorroborated by primary production evidence. Reviewed 2026-10-19. Unresolved character names and edition claims are stated explicitly; native image retained without upscaling.</x:v>
      </x:c>
      <x:c r="D19" s="16" t="str">
        <x:v>https://leagueofcomicgeeks.com/comic/2112300/ice-cream-man-27?variant=8313236
https://leagueofcomicgeeks.com/profile/galko/lists/13247
https://www.comiccollectorlive.com/storyarc/tag-homage-cover--crime-suspenstories-1950-22/page-1/12a973e0-06cb-41b4-b68b-bbdcb5d423f3</x:v>
      </x:c>
      <x:c r="E19" s="15" t="str">
        <x:v>Character identification partly unresolved.</x:v>
      </x:c>
    </x:row>
    <x:row r="20" ht="60" hidden="0" customHeight="1">
      <x:c r="A20" s="15" t="str">
        <x:v>CL-CRIME22-0016</x:v>
      </x:c>
      <x:c r="B20" s="15" t="str">
        <x:v>Cover artwork</x:v>
      </x:c>
      <x:c r="C20" s="15" t="str">
        <x:v>Tony Fleecs homage created for the Stray Dogs collected edition, distributed through JJ’s Comics &amp; Art and SiouxperCon 2021. Sophie is held like the original severed head but is alive and intact; the owner’s face is cropped out. Unnumbered collected edition, not issue 22. Reviewed 2026-10-19. Unresolved character names and edition claims are stated explicitly; native image retained without upscaling.</x:v>
      </x:c>
      <x:c r="D20" s="16" t="str">
        <x:v>https://leagueofcomicgeeks.com/comic/4769840/stray-dogs-tp?variant=2749455
https://leagueofcomicgeeks.com/profile/galko/lists/13247
https://gocollect.com/blog/often-imitated-crime-suspenstories-22</x:v>
      </x:c>
      <x:c r="E20" s="15" t="str">
        <x:v>Character identification partly unresolved.</x:v>
      </x:c>
    </x:row>
    <x:row r="21" ht="72" hidden="0" customHeight="1">
      <x:c r="A21" s="15" t="str">
        <x:v>CL-CRIME22-0017</x:v>
      </x:c>
      <x:c r="B21" s="15" t="str">
        <x:v>Cover artwork</x:v>
      </x:c>
      <x:c r="C21" s="15" t="str">
        <x:v>Indicia catalogs this as Archie &amp; Friends, All-Action, No. 1 (#15). Bill Galvan’s Betty/Veronica homage appears across seven finishes using one drawing; printed Betty &amp; Veronica Suspense Stories masthead is variant trade dress, not a different underlying series. Betty’s green superhero costume and Veronica’s detached head are visible. Reviewed 2026-10-19. Unresolved character names and edition claims are stated explicitly; native image retained without upscaling.</x:v>
      </x:c>
      <x:c r="D21" s="16" t="str">
        <x:v>https://leagueofcomicgeeks.com/comic/3213063/archie-friends-all-action-1?variant=2579209
https://leagueofcomicgeeks.com/profile/galko/lists/13247
https://www.comics.org/issue/2516151/</x:v>
      </x:c>
      <x:c r="E21" s="15" t="str"/>
    </x:row>
    <x:row r="22" ht="48" hidden="0" customHeight="1">
      <x:c r="A22" s="15" t="str">
        <x:v>CL-CRIME22-0018</x:v>
      </x:c>
      <x:c r="B22" s="15" t="str">
        <x:v>Cover artwork</x:v>
      </x:c>
      <x:c r="C22" s="15" t="str">
        <x:v>Yu Bloody Homage variant for the Red Band edition. Thor’s severed head hangs in the foreground; killer is outside the frame. 1:25 is an incentive ratio, not print run. Reviewed 2026-10-19. Unresolved character names and edition claims are stated explicitly; native image retained without upscaling.</x:v>
      </x:c>
      <x:c r="D22" s="16" t="str">
        <x:v>https://leagueofcomicgeeks.com/comic/4933351/blood-hunt-red-band-edition-1?variant=6675206
https://leagueofcomicgeeks.com/profile/galko/lists/13247
https://www.comics.org/issue/2627680/?display=list</x:v>
      </x:c>
      <x:c r="E22" s="15" t="str"/>
    </x:row>
    <x:row r="23" ht="60" hidden="0" customHeight="1">
      <x:c r="A23" s="15" t="str">
        <x:v>CL-CRIME22-0019</x:v>
      </x:c>
      <x:c r="B23" s="15" t="str">
        <x:v>Cover artwork</x:v>
      </x:c>
      <x:c r="C23" s="15" t="str">
        <x:v>Mark Spears Nirvana Comics exclusive with a blonde monster head and cropped axe wielder. Exact character names not established; do not apply the full Monsters title cast. Reviewed 2026-10-19. Unresolved character names and edition claims are stated explicitly; native image retained without upscaling.</x:v>
      </x:c>
      <x:c r="D23" s="16" t="str">
        <x:v>https://leagueofcomicgeeks.com/comic/2996630/mark-spears-monsters-1?variant=2615553
https://leagueofcomicgeeks.com/profile/galko/lists/13247
https://joelscomics.com/collections/graded-comics/products/mark-spears-monsters-1-cover-s-cgc-9-8-crime-suspenstories-22-cover-homage</x:v>
      </x:c>
      <x:c r="E23" s="15" t="str">
        <x:v>Character identification partly unresolved.</x:v>
      </x:c>
    </x:row>
    <x:row r="24" ht="60" hidden="0" customHeight="1">
      <x:c r="A24" s="15" t="str">
        <x:v>CL-CRIME22-0020</x:v>
      </x:c>
      <x:c r="B24" s="15" t="str">
        <x:v>Cover artwork</x:v>
      </x:c>
      <x:c r="C24" s="15" t="str">
        <x:v>Matthew Waite Bird City exclusive. Samantha Strong’s cropped bear body holds a duck head; victim’s exact name not independently verified. Store issue date and eventual SDCC-exclusive distribution should not be conflated. Reviewed 2026-10-19. Unresolved character names and edition claims are stated explicitly; native image retained without upscaling.</x:v>
      </x:c>
      <x:c r="D24" s="16" t="str">
        <x:v>https://leagueofcomicgeeks.com/comic/9923319/beneath-the-trees-where-nobody-sees-rite-of-spring-1?variant=1722087
https://leagueofcomicgeeks.com/profile/galko/lists/13247
https://www.keycollectorcomics.com/issue/beneath-the-trees-where-nobody-sees-rite-of-spring-1-1-10%2C875688/</x:v>
      </x:c>
      <x:c r="E24" s="15" t="str">
        <x:v>Character identification partly unresolved.</x:v>
      </x:c>
    </x:row>
    <x:row r="25" ht="48" hidden="0" customHeight="1">
      <x:c r="A25" s="15" t="str">
        <x:v>CL-CRIME22-0021</x:v>
      </x:c>
      <x:c r="B25" s="15" t="str">
        <x:v>Cover artwork</x:v>
      </x:c>
      <x:c r="C25" s="15" t="str">
        <x:v>Jay Stephens 1:10 EC homage is signed after Craig. Unnamed victim and cropped killer; title’s horror host is not inferred to appear. Separate LCSD silver-foil treatment reuses this drawing and should be grouped. Reviewed 2026-10-19. Unresolved character names and edition claims are stated explicitly; native image retained without upscaling.</x:v>
      </x:c>
      <x:c r="D25" s="16" t="str">
        <x:v>https://leagueofcomicgeeks.com/comic/5271215/catacomb-of-torment-1?variant=9436113
https://leagueofcomicgeeks.com/profile/galko/lists/13247
https://www.comics.org/issue/2757219/?display=grid</x:v>
      </x:c>
      <x:c r="E25" s="15" t="str">
        <x:v>Character identification partly unresolved.</x:v>
      </x:c>
    </x:row>
    <x:row r="26" ht="48" hidden="0" customHeight="1">
      <x:c r="A26" s="15" t="str">
        <x:v>CL-CRIME22-0022</x:v>
      </x:c>
      <x:c r="B26" s="15" t="str">
        <x:v>Cover artwork</x:v>
      </x:c>
      <x:c r="C26" s="15" t="str">
        <x:v>Plague-doctor figure holds a bloody cleaver and a boy’s severed head; character names are not independently established. Fresh art differs from the 2024 Nirvana exclusive. Creator store identifies CSS22 homage and limitation. GCD/ComicList says June 10; retailer solicited June 3 differs, so exact release date retains this uncertainty.</x:v>
      </x:c>
      <x:c r="D26" s="16" t="str">
        <x:v>https://markspearsmonsters.com/products/signed-mark-spears-monsters-0-cover-c
https://www.comics.org/issue/2842788/</x:v>
      </x:c>
      <x:c r="E26" s="15" t="str">
        <x:v>Character identification partly unresolved.</x:v>
      </x:c>
    </x:row>
    <x:row r="27" ht="60" hidden="0" customHeight="1">
      <x:c r="A27" s="15" t="str">
        <x:v>CL-CRIME22-0023</x:v>
      </x:c>
      <x:c r="B27" s="15" t="str">
        <x:v>Cover artwork</x:v>
      </x:c>
      <x:c r="C27" s="15" t="str">
        <x:v>Cropped Fox Mask Killer holds a sword and fox mask with blood on a car behind. Signed after Craig. The mask substitutes for the severed head; no additional named person is securely identifiable. Exclusive retailer explicitly identifies target and artist. Listing body mistakenly repeats Rascal Randy credits/date; use publisher issue metadata for underlying Fox Mask Killer #1 date, not copied product body.</x:v>
      </x:c>
      <x:c r="D27" s="16" t="str">
        <x:v>https://www.blacksabercomics.com/products/exquisite-corpses-fox-mask-killer-kevin-delgado-crime-suspenstories-e-c-comics-22-homage
https://imagecomics.com/comics/series/exquisite-corpses
https://icv2.com/articles/news/view/62687/</x:v>
      </x:c>
      <x:c r="E27" s="15" t="str"/>
    </x:row>
    <x:row r="28" ht="84" hidden="0" customHeight="1">
      <x:c r="A28" s="15" t="str">
        <x:v>CL-CRIME22-0024</x:v>
      </x:c>
      <x:c r="B28" s="15" t="str">
        <x:v>Cover artwork</x:v>
      </x:c>
      <x:c r="C28" s="15" t="str">
        <x:v>Nathan Gooden second-print cover is signed Honoring Johnny Craig and reproduces the axe, severed-head and body framing of Crime SuspenStories #22. Cropped killer and male victim are not securely identified by canonical names. The old research-log exclusion claiming it was already cataloged was incorrect; this artwork was absent from the supplied catalog. Second printing of the first issue; fresh homage cover rather than reuse of its first-print art. GCD attributes the signed art to Nathan Gooden; retailer additionally credits Tim Daniel without separating roles.</x:v>
      </x:c>
      <x:c r="D28" s="16" t="str">
        <x:v>https://www.comics.org/issue/2396165/
https://goldenapplecomics.com/collections/vault-comics
https://www.mycomicshop.com/search?maxyrmo=201907&amp;minyrmo=201907&amp;p=7</x:v>
      </x:c>
      <x:c r="E28" s="15" t="str">
        <x:v>Character identification partly unresolved.</x:v>
      </x:c>
    </x:row>
    <x:row r="29" ht="36" hidden="0" customHeight="1">
      <x:c r="A29" s="15" t="str">
        <x:v>The Crow: Dead Time — Mario Foccillo NYCC 2026 Black Saber exclusive</x:v>
      </x:c>
      <x:c r="B29" s="15" t="str">
        <x:v>Exclude from CSS22 lineage</x:v>
      </x:c>
      <x:c r="C29" s="15" t="str">
        <x:v>Exact red/blue trade and virgin native covers show standing Crow surrounded by birds. No severed-head/axe composition or Craig credit; recent product date does not establish a CSS22 homage.</x:v>
      </x:c>
      <x:c r="D29" s="16" t="str">
        <x:v>https://www.blacksabercomics.com/products/the-crow-dead-time-black-saber-comics-exclusive-mario-foccillo-nycc-exclusive</x:v>
      </x:c>
      <x:c r="E29" s="15" t="str"/>
    </x:row>
    <x:row r="30" ht="36" hidden="0" customHeight="1">
      <x:c r="A30" s="15" t="str">
        <x:v>Catacomb of Torment #1 LCSD silver foil</x:v>
      </x:c>
      <x:c r="B30" s="15" t="str">
        <x:v>Group as same-art edition under CL-CRIME22-0021</x:v>
      </x:c>
      <x:c r="C30" s="15" t="str">
        <x:v>Silver-foil treatment reuses Jay Stephens drawing; retailer catalog reports 1,000 units. Not a fresh composition.</x:v>
      </x:c>
      <x:c r="D30" s="16" t="str">
        <x:v>https://www.g-mart.com/static/c09685.html</x:v>
      </x:c>
      <x:c r="E30" s="15" t="str"/>
    </x:row>
    <x:row r="31" ht="36" hidden="0" customHeight="1">
      <x:c r="A31" s="15" t="str">
        <x:v>Wolverine #55 signed/graded editions and original art auction</x:v>
      </x:c>
      <x:c r="B31" s="15" t="str">
        <x:v>Group under CL-CRIME22-0002</x:v>
      </x:c>
      <x:c r="C31" s="15" t="str">
        <x:v>Signature certificates, slabs and May 2026 original-art auction do not establish new comic artwork or a 2026 release. No substantiated recall found.</x:v>
      </x:c>
      <x:c r="D31" s="16" t="str">
        <x:v>https://comics.ha.com/itm/original-comic-art/covers/greg-land-and-jay-leisten-wolverine-55-crime-suspenstories-22-variant-cover-homage-original-art/a/7466-92119.s</x:v>
      </x:c>
      <x:c r="E31" s="15" t="str"/>
    </x:row>
    <x:row r="32" ht="24" hidden="0" customHeight="1">
      <x:c r="A32" s="15" t="str">
        <x:v>Defective Comics trading card #17 Grime Suspensgories</x:v>
      </x:c>
      <x:c r="B32" s="15" t="str">
        <x:v>Exclude from comic catalog</x:v>
      </x:c>
      <x:c r="C32" s="15" t="str">
        <x:v>Trading card parody rather than a published comic cover edition.</x:v>
      </x:c>
      <x:c r="D32" s="16" t="str">
        <x:v>https://www.comiccollectorlive.com/storyarc/tag-homage-cover--crime-suspenstories-1950-22/page-1/12a973e0-06cb-41b4-b68b-bbdcb5d423f3</x:v>
      </x:c>
      <x:c r="E32" s="15" t="str"/>
    </x:row>
    <x:row r="33" ht="36" hidden="0" customHeight="1">
      <x:c r="A33" s="15" t="str">
        <x:v>Jim Rugg CSS22 re-imagining original art</x:v>
      </x:c>
      <x:c r="B33" s="15" t="str">
        <x:v>Exclude pending published edition evidence</x:v>
      </x:c>
      <x:c r="C33" s="15" t="str">
        <x:v>Auction documents a standalone illustration, not a verified distributed comic edition.</x:v>
      </x:c>
      <x:c r="D33" s="16" t="str">
        <x:v>https://comics.ha.com/itm/original-comic-art/illustrations/jim-rugg-crime-suspenstories-22-cover-re-imagining-illustration-original-art-undated-/a/322608-49201.s</x:v>
      </x:c>
      <x:c r="E33" s="15" t="str"/>
    </x:row>
    <x:row r="34" ht="48" hidden="0" customHeight="1">
      <x:c r="A34" s="15" t="str">
        <x:v>Upcoming review</x:v>
      </x:c>
      <x:c r="B34" s="15" t="str">
        <x:v>Reviewed 2026-10-19</x:v>
      </x:c>
      <x:c r="C34" s="15" t="str">
        <x:v>As of 2026-10-19, new verified 2026 additions are already published: Mark Spears Monsters #0 Deluxe Cover C and Exquisite Corpses: Fox Mask Killer #1 Kevin Delgado exclusive. No independently verified future 2026/2027 CSS22 homage was found in this bounded search. Crow NYCC 2026 was inspected and rejected as a different composition.</x:v>
      </x:c>
      <x:c r="D34" s="16" t="str"/>
      <x:c r="E34" s="15" t="str"/>
    </x:row>
  </x:sheetData>
  <x:hyperlinks>
    <x:hyperlink xmlns:r="http://schemas.openxmlformats.org/officeDocument/2006/relationships" ref="D2" r:id="Rf728caf955604743"/>
    <x:hyperlink xmlns:r="http://schemas.openxmlformats.org/officeDocument/2006/relationships" ref="D3" r:id="R63501895e16d4975"/>
    <x:hyperlink xmlns:r="http://schemas.openxmlformats.org/officeDocument/2006/relationships" ref="D4" r:id="R02d7b82b65ad445b"/>
    <x:hyperlink xmlns:r="http://schemas.openxmlformats.org/officeDocument/2006/relationships" ref="D5" r:id="R033bd3febd6b4a18"/>
    <x:hyperlink xmlns:r="http://schemas.openxmlformats.org/officeDocument/2006/relationships" ref="D6" r:id="R8cbf447f136d4979"/>
    <x:hyperlink xmlns:r="http://schemas.openxmlformats.org/officeDocument/2006/relationships" ref="D7" r:id="R57f851add7b44217"/>
    <x:hyperlink xmlns:r="http://schemas.openxmlformats.org/officeDocument/2006/relationships" ref="D8" r:id="Rfb03713030e4411e"/>
    <x:hyperlink xmlns:r="http://schemas.openxmlformats.org/officeDocument/2006/relationships" ref="D9" r:id="R7712490a06884c46"/>
    <x:hyperlink xmlns:r="http://schemas.openxmlformats.org/officeDocument/2006/relationships" ref="D10" r:id="R3f5e7c29acb24eca"/>
    <x:hyperlink xmlns:r="http://schemas.openxmlformats.org/officeDocument/2006/relationships" ref="D11" r:id="R18f02c711c4a4b54"/>
    <x:hyperlink xmlns:r="http://schemas.openxmlformats.org/officeDocument/2006/relationships" ref="D12" r:id="R2d81146e273f435e"/>
    <x:hyperlink xmlns:r="http://schemas.openxmlformats.org/officeDocument/2006/relationships" ref="D13" r:id="R98cc7531a8854e4c"/>
    <x:hyperlink xmlns:r="http://schemas.openxmlformats.org/officeDocument/2006/relationships" ref="D14" r:id="R37e8ed3782704f08"/>
    <x:hyperlink xmlns:r="http://schemas.openxmlformats.org/officeDocument/2006/relationships" ref="D15" r:id="Rc793f838a7df4234"/>
    <x:hyperlink xmlns:r="http://schemas.openxmlformats.org/officeDocument/2006/relationships" ref="D16" r:id="R6373e58fef4645a0"/>
    <x:hyperlink xmlns:r="http://schemas.openxmlformats.org/officeDocument/2006/relationships" ref="D17" r:id="R5b57fbb14937474a"/>
    <x:hyperlink xmlns:r="http://schemas.openxmlformats.org/officeDocument/2006/relationships" ref="D18" r:id="Re639a08cb7ee4bba"/>
    <x:hyperlink xmlns:r="http://schemas.openxmlformats.org/officeDocument/2006/relationships" ref="D19" r:id="R38401c9eb18540b0"/>
    <x:hyperlink xmlns:r="http://schemas.openxmlformats.org/officeDocument/2006/relationships" ref="D20" r:id="R36adbf024a7d499b"/>
    <x:hyperlink xmlns:r="http://schemas.openxmlformats.org/officeDocument/2006/relationships" ref="D21" r:id="R9856ba0a24fa4cbd"/>
    <x:hyperlink xmlns:r="http://schemas.openxmlformats.org/officeDocument/2006/relationships" ref="D22" r:id="R7874c37c363a4a4a"/>
    <x:hyperlink xmlns:r="http://schemas.openxmlformats.org/officeDocument/2006/relationships" ref="D23" r:id="R4b2a3f8c2bcd4ee2"/>
    <x:hyperlink xmlns:r="http://schemas.openxmlformats.org/officeDocument/2006/relationships" ref="D24" r:id="Rb7b1f87342e4420b"/>
    <x:hyperlink xmlns:r="http://schemas.openxmlformats.org/officeDocument/2006/relationships" ref="D25" r:id="Rf800b69409ba433b"/>
    <x:hyperlink xmlns:r="http://schemas.openxmlformats.org/officeDocument/2006/relationships" ref="D26" r:id="R833af8ea9a6a421e"/>
    <x:hyperlink xmlns:r="http://schemas.openxmlformats.org/officeDocument/2006/relationships" ref="D27" r:id="R3f9ee01a518943be"/>
    <x:hyperlink xmlns:r="http://schemas.openxmlformats.org/officeDocument/2006/relationships" ref="D28" r:id="R6c1672c633a64a27"/>
    <x:hyperlink xmlns:r="http://schemas.openxmlformats.org/officeDocument/2006/relationships" ref="D29" r:id="R5e5eba92f7194c4a"/>
    <x:hyperlink xmlns:r="http://schemas.openxmlformats.org/officeDocument/2006/relationships" ref="D30" r:id="R51297589a43c4b5e"/>
    <x:hyperlink xmlns:r="http://schemas.openxmlformats.org/officeDocument/2006/relationships" ref="D31" r:id="R5f135ee57a4c4741"/>
    <x:hyperlink xmlns:r="http://schemas.openxmlformats.org/officeDocument/2006/relationships" ref="D32" r:id="R91844db7139e4773"/>
    <x:hyperlink xmlns:r="http://schemas.openxmlformats.org/officeDocument/2006/relationships" ref="D33" r:id="Re9d4b5d9edf247c3"/>
    <x:hyperlink xmlns:r="http://schemas.openxmlformats.org/officeDocument/2006/relationships" ref="D34" r:id="R92edf986cd804a5c"/>
  </x:hyperlink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1" workbookViewId="0"/>
  </x:sheetViews>
  <x:sheetFormatPr defaultColWidth="8.6796875" defaultRowHeight="15"/>
  <x:cols>
    <x:col min="1" max="1" width="22" hidden="0" customWidth="1"/>
    <x:col min="2" max="2" width="100" hidden="0" customWidth="1"/>
  </x:cols>
  <x:sheetData>
    <x:row r="1" ht="15" hidden="0">
      <x:c r="A1" s="8" t="s">
        <x:v>71</x:v>
      </x:c>
      <x:c r="B1" s="8" t="s">
        <x:v>72</x:v>
      </x:c>
    </x:row>
    <x:row r="2" ht="15" hidden="0" customHeight="1">
      <x:c r="A2" s="10" t="s">
        <x:v>0</x:v>
      </x:c>
      <x:c r="B2" s="15" t="str">
        <x:v>Stable row ID, CL-CRIME22-NNNN.</x:v>
      </x:c>
    </x:row>
    <x:row r="3" ht="15" hidden="0">
      <x:c r="A3" s="10" t="s">
        <x:v>1</x:v>
      </x:c>
      <x:c r="B3" s="2" t="s">
        <x:v>73</x:v>
      </x:c>
    </x:row>
    <x:row r="4" ht="15" hidden="0">
      <x:c r="A4" s="10" t="s">
        <x:v>2</x:v>
      </x:c>
      <x:c r="B4" s="2" t="s">
        <x:v>74</x:v>
      </x:c>
    </x:row>
    <x:row r="5" ht="15" hidden="0">
      <x:c r="A5" s="10" t="s">
        <x:v>3</x:v>
      </x:c>
      <x:c r="B5" s="2" t="s">
        <x:v>75</x:v>
      </x:c>
    </x:row>
    <x:row r="6" ht="15" hidden="0">
      <x:c r="A6" s="10" t="s">
        <x:v>4</x:v>
      </x:c>
      <x:c r="B6" s="2" t="s">
        <x:v>76</x:v>
      </x:c>
    </x:row>
    <x:row r="7" ht="15" hidden="0">
      <x:c r="A7" s="10" t="s">
        <x:v>5</x:v>
      </x:c>
      <x:c r="B7" s="2" t="s">
        <x:v>77</x:v>
      </x:c>
    </x:row>
    <x:row r="8" ht="15" hidden="0">
      <x:c r="A8" s="10" t="s">
        <x:v>6</x:v>
      </x:c>
      <x:c r="B8" s="2" t="s">
        <x:v>78</x:v>
      </x:c>
    </x:row>
    <x:row r="9" ht="23.850000381469727" hidden="0">
      <x:c r="A9" s="10" t="s">
        <x:v>7</x:v>
      </x:c>
      <x:c r="B9" s="2" t="s">
        <x:v>79</x:v>
      </x:c>
    </x:row>
    <x:row r="10" ht="15" hidden="0">
      <x:c r="A10" s="10" t="s">
        <x:v>8</x:v>
      </x:c>
      <x:c r="B10" s="2" t="s">
        <x:v>80</x:v>
      </x:c>
    </x:row>
    <x:row r="11" ht="15" hidden="0">
      <x:c r="A11" s="10" t="s">
        <x:v>9</x:v>
      </x:c>
      <x:c r="B11" s="2" t="s">
        <x:v>81</x:v>
      </x:c>
    </x:row>
    <x:row r="12" ht="15" hidden="0">
      <x:c r="A12" s="10" t="s">
        <x:v>10</x:v>
      </x:c>
      <x:c r="B12" s="2" t="s">
        <x:v>82</x:v>
      </x:c>
    </x:row>
    <x:row r="13" ht="15" hidden="0">
      <x:c r="A13" s="10" t="s">
        <x:v>11</x:v>
      </x:c>
      <x:c r="B13" s="2" t="s">
        <x:v>83</x:v>
      </x:c>
    </x:row>
    <x:row r="14" ht="15" hidden="0">
      <x:c r="A14" s="10" t="s">
        <x:v>12</x:v>
      </x:c>
      <x:c r="B14" s="2" t="s">
        <x:v>84</x:v>
      </x:c>
    </x:row>
    <x:row r="15" ht="15" hidden="0">
      <x:c r="A15" s="10" t="s">
        <x:v>13</x:v>
      </x:c>
      <x:c r="B15" s="2" t="s">
        <x:v>85</x:v>
      </x:c>
    </x:row>
    <x:row r="16" ht="15" hidden="0">
      <x:c r="A16" s="10" t="s">
        <x:v>14</x:v>
      </x:c>
      <x:c r="B16" s="2" t="s">
        <x:v>86</x:v>
      </x:c>
    </x:row>
    <x:row r="17" ht="15" hidden="0" customHeight="1">
      <x:c r="A17" s="10" t="s">
        <x:v>15</x:v>
      </x:c>
      <x:c r="B17" s="15" t="str">
        <x:v>Evidence tying the cover to Crime SuspenStories #22. Reused artwork and indirect references are identified explicitly.</x:v>
      </x:c>
    </x:row>
    <x:row r="18" ht="15" hidden="0">
      <x:c r="A18" s="10" t="s">
        <x:v>16</x:v>
      </x:c>
      <x:c r="B18" s="2" t="s">
        <x:v>87</x:v>
      </x:c>
    </x:row>
    <x:row r="19" ht="24" hidden="0" customHeight="1">
      <x:c r="A19" s="10" t="s">
        <x:v>17</x:v>
      </x:c>
      <x:c r="B19" s="15" t="str">
        <x:v>Verified = exact cover and target supported by reviewed edition-specific sources. Partial = remaining attribution, edition or target uncertainty. Visual resemblance alone does not establish creator confirmation.</x:v>
      </x:c>
    </x:row>
    <x:row r="20" ht="15" hidden="0">
      <x:c r="A20" s="10" t="s">
        <x:v>18</x:v>
      </x:c>
      <x:c r="B20" s="2" t="s">
        <x:v>88</x:v>
      </x:c>
    </x:row>
    <x:row r="21" ht="15" hidden="0">
      <x:c r="A21" s="10" t="s">
        <x:v>19</x:v>
      </x:c>
      <x:c r="B21" s="2" t="s">
        <x:v>89</x:v>
      </x:c>
    </x:row>
    <x:row r="22" ht="15" hidden="0" customHeight="1">
      <x:c r="A22" s="10" t="s">
        <x:v>20</x:v>
      </x:c>
      <x:c r="B22" s="15" t="str">
        <x:v>Best available exact-edition image. Native scan limitations are recorded in Collector Notes.</x:v>
      </x:c>
    </x:row>
    <x:row r="23" ht="15" hidden="0" customHeight="1">
      <x:c r="A23" s="10" t="s">
        <x:v>21</x:v>
      </x:c>
      <x:c r="B23" s="15" t="str">
        <x:v>Verified artist account when documented; otherwise explicitly unknown.</x:v>
      </x:c>
    </x:row>
    <x:row r="24" ht="15" hidden="0">
      <x:c r="A24" s="10" t="s">
        <x:v>22</x:v>
      </x:c>
      <x:c r="B24" s="2" t="s">
        <x:v>90</x:v>
      </x:c>
    </x:row>
    <x:row r="25" ht="15" hidden="0">
      <x:c r="A25" s="10" t="s">
        <x:v>23</x:v>
      </x:c>
      <x:c r="B25" s="2" t="s">
        <x:v>91</x:v>
      </x:c>
    </x:row>
  </x:sheetData>
  <x:pageMargins left="0.7" right="0.7" top="0.75" bottom="0.75" header="0.3" footer="0.3"/>
</x:worksheet>
</file>