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cb2a9d3197347c6" /></Relationships>
</file>

<file path=xl/workbook.xml><?xml version="1.0" encoding="utf-8"?>
<x:workbook xmlns:x="http://schemas.openxmlformats.org/spreadsheetml/2006/main">
  <x:sheets>
    <x:sheet xmlns:r="http://schemas.openxmlformats.org/officeDocument/2006/relationships" name="Catalog" sheetId="1" r:id="R7814e07188c84886"/>
    <x:sheet xmlns:r="http://schemas.openxmlformats.org/officeDocument/2006/relationships" name="Dashboard" sheetId="2" r:id="R09774ce2a1f34759"/>
    <x:sheet xmlns:r="http://schemas.openxmlformats.org/officeDocument/2006/relationships" name="Research Log" sheetId="3" r:id="Ra7fed6bda15a4a4c"/>
    <x:sheet xmlns:r="http://schemas.openxmlformats.org/officeDocument/2006/relationships" name="Data Dictionary" sheetId="4" r:id="R5f63cd33e7714186"/>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<x:sst xmlns:x="http://schemas.openxmlformats.org/spreadsheetml/2006/main">
  <x:si>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</x:si>
  <x:si>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</x:si>
  <x:si>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</x:si>
  <x:si>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</x:si>
  <x:si>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</x:si>
  <x:si>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</x:si>
  <x:si>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</x:si>
  <x:si>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</x:si>
  <x:si>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</x:si>
  <x:si>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</x:si>
  <x:si>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</x:si>
  <x:si>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</x:si>
  <x:si>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</x:si>
  <x:si>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</x:si>
  <x:si>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</x:si>
  <x:si>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</x:si>
  <x:si>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</x:si>
  <x:si>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</x:si>
  <x:si>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</x:si>
  <x:si>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</x:si>
  <x:si>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</x:si>
  <x:si>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</x:si>
  <x:si>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</x:si>
  <x:si>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</x:si>
  <x:si>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Captain America #109 (1969)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</x:si>
  <x:si>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</x:si>
  <x:si>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</x:si>
  <x:si>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</x:si>
  <x:si>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</x:si>
  <x:si>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</x:si>
  <x:si>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</x:si>
  <x:si>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</x:si>
  <x:si>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</x:si>
  <x:si>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</x:si>
  <x:si>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</x:si>
  <x:si>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</x:si>
  <x:si>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</x:si>
  <x:si>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</x:si>
  <x:si>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</x:si>
  <x:si>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</x:si>
  <x:si>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</x:si>
  <x:si>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</x:si>
  <x:si>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</x:si>
  <x:si>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</x:si>
  <x:si>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</x:si>
  <x:si>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Comics Experience Publishing</x:t>
  </x:si>
  <x:si>
    <x:t xml:space="preserve">Avatar Press</x:t>
  </x:si>
  <x:si>
    <x:t xml:space="preserve">TwoMorrows</x:t>
  </x:si>
  <x:si>
    <x:t xml:space="preserve">Image Comics</x:t>
  </x:si>
  <x:si>
    <x:t xml:space="preserve">Dark Horse Comics</x:t>
  </x:si>
  <x:si>
    <x:t xml:space="preserve">Candidate</x:t>
  </x:si>
  <x:si>
    <x:t xml:space="preserve">Decision</x:t>
  </x:si>
  <x:si>
    <x:t xml:space="preserve">Reason</x:t>
  </x:si>
  <x:si>
    <x:t xml:space="preserve">Best Source</x:t>
  </x:si>
  <x:si>
    <x:t xml:space="preserve">Follow-up</x:t>
  </x:si>
  <x:si>
    <x:t xml:space="preserve">galko LCG list (14 items)</x:t>
  </x:si>
  <x:si>
    <x:t xml:space="preserve">Source</x:t>
  </x:si>
  <x:si>
    <x:t xml:space="preserve">Primary lead list pulled in full via the browser on 2026-10-13; raw dump saved to the project.</x:t>
  </x:si>
  <x:si>
    <x:t xml:space="preserve">https://leagueofcomicgeeks.com/profile/galko/lists/42343</x:t>
  </x:si>
  <x:si>
    <x:t xml:space="preserve">Captain America #109 (1968)</x:t>
  </x:si>
  <x:si>
    <x:t xml:space="preserve">Excluded</x:t>
  </x:si>
  <x:si>
    <x:t xml:space="preserve">The original issue or an edition of it.</x:t>
  </x:si>
  <x:si>
    <x:t xml:space="preserve">https://leagueofcomicgeeks.com/comic/4422715/captain-america-109</x:t>
  </x:si>
  <x:si>
    <x:t xml:space="preserve">Captain America #109 JC Penney Marvel Vintage Pack (1994)</x:t>
  </x:si>
  <x:si>
    <x:t xml:space="preserve">Reprint/facsimile/replica edition of an existing cover.</x:t>
  </x:si>
  <x:si>
    <x:t xml:space="preserve">https://leagueofcomicgeeks.com/comic/4422715/captain-america-109?variant=3114759</x:t>
  </x:si>
  <x:si>
    <x:t xml:space="preserve">Captain America #109 Marvel Legends Reprint (2002)</x:t>
  </x:si>
  <x:si>
    <x:t xml:space="preserve">https://leagueofcomicgeeks.com/comic/4422715/captain-america-109?variant=7271591</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</x:si>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</x:sst>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3">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62e540c1b0214cfb" /><Relationship Type="http://schemas.openxmlformats.org/officeDocument/2006/relationships/theme" Target="/xl/theme/theme1.xml" Id="R002edf4bc15647a4" /><Relationship Type="http://schemas.openxmlformats.org/officeDocument/2006/relationships/sharedStrings" Target="/xl/sharedStrings.xml" Id="R1cb0120b240c4604" /><Relationship Type="http://schemas.openxmlformats.org/officeDocument/2006/relationships/worksheet" Target="/xl/worksheets/sheet1.xml" Id="R7814e07188c84886" /><Relationship Type="http://schemas.openxmlformats.org/officeDocument/2006/relationships/worksheet" Target="/xl/worksheets/sheet2.xml" Id="R09774ce2a1f34759" /><Relationship Type="http://schemas.openxmlformats.org/officeDocument/2006/relationships/worksheet" Target="/xl/worksheets/sheet3.xml" Id="Ra7fed6bda15a4a4c" /><Relationship Type="http://schemas.openxmlformats.org/officeDocument/2006/relationships/worksheet" Target="/xl/worksheets/sheet4.xml" Id="R5f63cd33e7714186" /></Relationships>
</file>

<file path=xl/tables/table1.xml><?xml version="1.0" encoding="utf-8"?>
<x:table xmlns:x="http://schemas.openxmlformats.org/spreadsheetml/2006/main" id="1" name="CA109Catalog" displayName="CA109Catalog" ref="A1:X12" headerRowCount="1" totalsRowCount="0" totalsRowShown="0">
  <x:autoFilter ref="A1:X12"/>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6781384/alter-ego-57" TargetMode="External" Id="R1eeae623812b488e" /><Relationship Type="http://schemas.openxmlformats.org/officeDocument/2006/relationships/hyperlink" Target="https://leagueofcomicgeeks.com/profile/galko/lists/42343" TargetMode="External" Id="R37a027d72eb74b12" /><Relationship Type="http://schemas.openxmlformats.org/officeDocument/2006/relationships/hyperlink" Target="https://s3.amazonaws.com/comicgeeks/comics/covers/medium-6781384.jpg" TargetMode="External" Id="R125805f3d93c45a2" /><Relationship Type="http://schemas.openxmlformats.org/officeDocument/2006/relationships/hyperlink" Target="https://leagueofcomicgeeks.com/comic/3419713/no-hero-1?variant=6257022" TargetMode="External" Id="R3612288ec5e14797" /><Relationship Type="http://schemas.openxmlformats.org/officeDocument/2006/relationships/hyperlink" Target="https://leagueofcomicgeeks.com/profile/galko/lists/42343" TargetMode="External" Id="Ra5cb4a620d5249a5" /><Relationship Type="http://schemas.openxmlformats.org/officeDocument/2006/relationships/hyperlink" Target="https://s3.amazonaws.com/comicgeeks/comics/covers/medium-6257022.jpg" TargetMode="External" Id="R95775afa85364b80" /><Relationship Type="http://schemas.openxmlformats.org/officeDocument/2006/relationships/hyperlink" Target="https://leagueofcomicgeeks.com/comic/7822862/captain-america-1?variant=9607488" TargetMode="External" Id="Rf4353dd39e6c4439" /><Relationship Type="http://schemas.openxmlformats.org/officeDocument/2006/relationships/hyperlink" Target="https://leagueofcomicgeeks.com/profile/galko/lists/42343" TargetMode="External" Id="Ra44409a648d94f47" /><Relationship Type="http://schemas.openxmlformats.org/officeDocument/2006/relationships/hyperlink" Target="https://s3.amazonaws.com/comicgeeks/comics/covers/medium-9607488.jpg" TargetMode="External" Id="R277fcc9873d8493e" /><Relationship Type="http://schemas.openxmlformats.org/officeDocument/2006/relationships/hyperlink" Target="https://leagueofcomicgeeks.com/comic/6174898/captain-america-12?variant=6118277" TargetMode="External" Id="R58670ea52ad04e5e" /><Relationship Type="http://schemas.openxmlformats.org/officeDocument/2006/relationships/hyperlink" Target="https://leagueofcomicgeeks.com/profile/galko/lists/42343" TargetMode="External" Id="R9e47d342f1ad4bc4" /><Relationship Type="http://schemas.openxmlformats.org/officeDocument/2006/relationships/hyperlink" Target="https://s3.amazonaws.com/comicgeeks/comics/covers/medium-6118277.jpg" TargetMode="External" Id="Rceaaa0290f554467" /><Relationship Type="http://schemas.openxmlformats.org/officeDocument/2006/relationships/hyperlink" Target="https://leagueofcomicgeeks.com/comic/9539672/ms-marvel-25?variant=6226043" TargetMode="External" Id="R963829e2d64e46f5" /><Relationship Type="http://schemas.openxmlformats.org/officeDocument/2006/relationships/hyperlink" Target="https://leagueofcomicgeeks.com/profile/galko/lists/42343" TargetMode="External" Id="R84fc25b021974515" /><Relationship Type="http://schemas.openxmlformats.org/officeDocument/2006/relationships/hyperlink" Target="https://s3.amazonaws.com/comicgeeks/comics/covers/medium-6226043.jpg" TargetMode="External" Id="R3e112f85046b4f16" /><Relationship Type="http://schemas.openxmlformats.org/officeDocument/2006/relationships/hyperlink" Target="https://leagueofcomicgeeks.com/comic/2004977/shirtless-bear-fighter-2-1" TargetMode="External" Id="Ra1e69524005d4e11" /><Relationship Type="http://schemas.openxmlformats.org/officeDocument/2006/relationships/hyperlink" Target="https://leagueofcomicgeeks.com/profile/galko/lists/42343" TargetMode="External" Id="R427bcf2f9d9042d1" /><Relationship Type="http://schemas.openxmlformats.org/officeDocument/2006/relationships/hyperlink" Target="https://s3.amazonaws.com/comicgeeks/comics/covers/medium-2004977.jpg" TargetMode="External" Id="Ra26b41a6a58a41fc" /><Relationship Type="http://schemas.openxmlformats.org/officeDocument/2006/relationships/hyperlink" Target="https://leagueofcomicgeeks.com/comic/3951172/captain-america-sentinel-of-liberty-8?variant=6386940" TargetMode="External" Id="R3d1cebccbbb14b7d" /><Relationship Type="http://schemas.openxmlformats.org/officeDocument/2006/relationships/hyperlink" Target="https://www.marvel.com/articles/comics/classic-homage-variant-covers-reimagine-memorable-comic-book-covers-marvel-comics-history" TargetMode="External" Id="R3106a0a0bbd0495f" /><Relationship Type="http://schemas.openxmlformats.org/officeDocument/2006/relationships/hyperlink" Target="https://s3.amazonaws.com/comicgeeks/comics/covers/medium-6386940.jpg" TargetMode="External" Id="Red241107d0974445" /><Relationship Type="http://schemas.openxmlformats.org/officeDocument/2006/relationships/hyperlink" Target="https://leagueofcomicgeeks.com/comic/3651575/captain-america-symbol-of-truth-9?variant=7355671" TargetMode="External" Id="R6fa1e33f50914959" /><Relationship Type="http://schemas.openxmlformats.org/officeDocument/2006/relationships/hyperlink" Target="https://www.marvel.com/articles/comics/classic-homage-variant-covers-reimagine-memorable-comic-book-covers-marvel-comics-history" TargetMode="External" Id="Ra61f07eb7be446e4" /><Relationship Type="http://schemas.openxmlformats.org/officeDocument/2006/relationships/hyperlink" Target="https://s3.amazonaws.com/comicgeeks/comics/covers/medium-7355671.jpg" TargetMode="External" Id="Rc46204c015b5444c" /><Relationship Type="http://schemas.openxmlformats.org/officeDocument/2006/relationships/hyperlink" Target="https://leagueofcomicgeeks.com/comic/5724708/the-miracles-1?variant=8267652" TargetMode="External" Id="Ra50f028adce6411d" /><Relationship Type="http://schemas.openxmlformats.org/officeDocument/2006/relationships/hyperlink" Target="https://leagueofcomicgeeks.com/profile/galko/lists/42343" TargetMode="External" Id="R7192c604019444aa" /><Relationship Type="http://schemas.openxmlformats.org/officeDocument/2006/relationships/hyperlink" Target="https://s3.amazonaws.com/comicgeeks/comics/covers/medium-8267652.jpg" TargetMode="External" Id="R5e2923ac7ff64285" /><Relationship Type="http://schemas.openxmlformats.org/officeDocument/2006/relationships/hyperlink" Target="https://leagueofcomicgeeks.com/comic/9084691/the-writer-1" TargetMode="External" Id="Re11920b51b994eba" /><Relationship Type="http://schemas.openxmlformats.org/officeDocument/2006/relationships/hyperlink" Target="https://leagueofcomicgeeks.com/profile/galko/lists/42343" TargetMode="External" Id="Raae9261abda04fcd" /><Relationship Type="http://schemas.openxmlformats.org/officeDocument/2006/relationships/hyperlink" Target="https://s3.amazonaws.com/comicgeeks/comics/covers/medium-9084691.jpg" TargetMode="External" Id="R82f216e5255d4672" /><Relationship Type="http://schemas.openxmlformats.org/officeDocument/2006/relationships/table" Target="/xl/tables/table1.xml" Id="Rfb11bade8dcf486d"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42343" TargetMode="External" Id="R3ea66d0ba9834167" /><Relationship Type="http://schemas.openxmlformats.org/officeDocument/2006/relationships/hyperlink" Target="https://leagueofcomicgeeks.com/comic/4422715/captain-america-109" TargetMode="External" Id="Rb9fe4034f6204d10" /><Relationship Type="http://schemas.openxmlformats.org/officeDocument/2006/relationships/hyperlink" Target="https://leagueofcomicgeeks.com/comic/4422715/captain-america-109?variant=3114759" TargetMode="External" Id="R7837f5003f8346f4" /><Relationship Type="http://schemas.openxmlformats.org/officeDocument/2006/relationships/hyperlink" Target="https://leagueofcomicgeeks.com/comic/4422715/captain-america-109?variant=7271591" TargetMode="External" Id="R5d2672f7acd64bf4" /><Relationship Type="http://schemas.openxmlformats.org/officeDocument/2006/relationships/hyperlink" Target="https://leagueofcomicgeeks.com/comic/4422715/captain-america-109?variant=7271591" TargetMode="External" Id="Rc280d7e2187a4388" /><Relationship Type="http://schemas.openxmlformats.org/officeDocument/2006/relationships/hyperlink" Target="https://leagueofcomicgeeks.com/comic/4422715/captain-america-109?variant=7271591" TargetMode="External" Id="R9fc97a8c9a21497e" /><Relationship Type="http://schemas.openxmlformats.org/officeDocument/2006/relationships/hyperlink" Target="https://leagueofcomicgeeks.com/comic/4422715/captain-america-109?variant=7271591" TargetMode="External" Id="R47c0fe314b2e40e6" /><Relationship Type="http://schemas.openxmlformats.org/officeDocument/2006/relationships/hyperlink" Target="https://leagueofcomicgeeks.com/comic/4422715/captain-america-109?variant=7271591" TargetMode="External" Id="R52d7cac3e56547fd" /><Relationship Type="http://schemas.openxmlformats.org/officeDocument/2006/relationships/hyperlink" Target="https://leagueofcomicgeeks.com/comic/4422715/captain-america-109?variant=7271591" TargetMode="External" Id="R238f210a921d4e24" /><Relationship Type="http://schemas.openxmlformats.org/officeDocument/2006/relationships/hyperlink" Target="https://leagueofcomicgeeks.com/comic/4422715/captain-america-109?variant=7271591" TargetMode="External" Id="R8193b037c92b47ba" /><Relationship Type="http://schemas.openxmlformats.org/officeDocument/2006/relationships/hyperlink" Target="https://leagueofcomicgeeks.com/comic/4422715/captain-america-109?variant=7271591" TargetMode="External" Id="Re2daac6e38004243" /><Relationship Type="http://schemas.openxmlformats.org/officeDocument/2006/relationships/hyperlink" Target="https://leagueofcomicgeeks.com/comic/4422715/captain-america-109?variant=7271591" TargetMode="External" Id="R1d8f5d8867dd4bef" /><Relationship Type="http://schemas.openxmlformats.org/officeDocument/2006/relationships/hyperlink" Target="https://leagueofcomicgeeks.com/comic/4422715/captain-america-109?variant=7271591" TargetMode="External" Id="Rb0300b7f5df143e9" /><Relationship Type="http://schemas.openxmlformats.org/officeDocument/2006/relationships/hyperlink" Target="https://leagueofcomicgeeks.com/comic/4422715/captain-america-109?variant=7271591" TargetMode="External" Id="Rad74a57b71e84176" /><Relationship Type="http://schemas.openxmlformats.org/officeDocument/2006/relationships/hyperlink" Target="https://leagueofcomicgeeks.com/comic/4422715/captain-america-109?variant=7271591" TargetMode="External" Id="R46cd2618da884cac" /><Relationship Type="http://schemas.openxmlformats.org/officeDocument/2006/relationships/hyperlink" Target="https://leagueofcomicgeeks.com/comic/4422715/captain-america-109?variant=7271591" TargetMode="External" Id="R1803d33923634ad6" /><Relationship Type="http://schemas.openxmlformats.org/officeDocument/2006/relationships/hyperlink" Target="https://leagueofcomicgeeks.com/comic/4422715/captain-america-109?variant=7271591" TargetMode="External" Id="Rd8d3ea353b9c4538" /><Relationship Type="http://schemas.openxmlformats.org/officeDocument/2006/relationships/hyperlink" Target="https://leagueofcomicgeeks.com/comic/4422715/captain-america-109?variant=7271591" TargetMode="External" Id="R4652f496992f4518" /><Relationship Type="http://schemas.openxmlformats.org/officeDocument/2006/relationships/hyperlink" Target="https://leagueofcomicgeeks.com/comic/4422715/captain-america-109?variant=7271591" TargetMode="External" Id="R86c936509aab48ac" /><Relationship Type="http://schemas.openxmlformats.org/officeDocument/2006/relationships/hyperlink" Target="https://leagueofcomicgeeks.com/comic/4422715/captain-america-109?variant=7271591" TargetMode="External" Id="R10359e4e492a4b1f" /><Relationship Type="http://schemas.openxmlformats.org/officeDocument/2006/relationships/hyperlink" Target="https://leagueofcomicgeeks.com/comic/4422715/captain-america-109?variant=7271591" TargetMode="External" Id="R4cceaf08167d4d84" /><Relationship Type="http://schemas.openxmlformats.org/officeDocument/2006/relationships/hyperlink" Target="https://leagueofcomicgeeks.com/comic/4422715/captain-america-109?variant=7271591" TargetMode="External" Id="R575bf9f48eff476c"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84" hidden="0" customHeight="1">
      <x:c r="A2" s="15" t="str">
        <x:v>CL-CA109-0001</x:v>
      </x:c>
      <x:c r="B2" s="15" t="str">
        <x:v>Alter Ego</x:v>
      </x:c>
      <x:c r="C2" s="15" t="str">
        <x:v>#57</x:v>
      </x:c>
      <x:c r="D2" s="13" t="n">
        <x:v>2006</x:v>
      </x:c>
      <x:c r="E2" s="15" t="str">
        <x:v>TwoMorrows</x:v>
      </x:c>
      <x:c r="F2" s="15" t="str">
        <x:v>Jack Kirby (original sketch); Pete Von Sholly (painted finish)</x:v>
      </x:c>
      <x:c r="G2" s="15" t="str">
        <x:v>Standard cover</x:v>
      </x:c>
      <x:c r="H2" s="15" t="str">
        <x:v>Self-homage / reinterpretation</x:v>
      </x:c>
      <x:c r="I2" s="15" t="str">
        <x:v>Captain America (Steve Rogers)</x:v>
      </x:c>
      <x:c r="J2" s="15" t="str">
        <x:v>No retailer exclusive identified</x:v>
      </x:c>
      <x:c r="K2" s="15" t="str">
        <x:v>Not identified as a convention exclusive</x:v>
      </x:c>
      <x:c r="L2" s="15" t="str">
        <x:v>Not publicly confirmed</x:v>
      </x:c>
      <x:c r="M2" s="15" t="str">
        <x:v>100-page magazine</x:v>
      </x:c>
      <x:c r="N2" s="15" t="str">
        <x:v>US / English</x:v>
      </x:c>
      <x:c r="O2" s="11" t="str">
        <x:v>2006-03</x:v>
      </x:c>
      <x:c r="P2" s="15" t="str">
        <x:v>Exact cover visually compared: character bursts through a printed page, echoing Jack Kirby/Syd Shores Captain America109 composition. Listed on galko's League of Comic Geeks list 'Cover Homage: Captain America #109'.</x:v>
      </x:c>
      <x:c r="Q2" s="15" t="str">
        <x:v>Publisher preview says art comes from a separate Kirby Captain America sketch for Bill Schelly, painted by Pete Von Sholly. Not a reuse of Captain America109 original cover art; page-tearing design follows it. March 2006 issue date; exact street day unverified (prior March 1 was not verified). Background collage character names remain partial. Exact native image below preferred 900×1400; no enlargement. No cover content cropped. Some depicted identities remain unresolved.</x:v>
      </x:c>
      <x:c r="R2" s="15" t="str">
        <x:v>Partial</x:v>
      </x:c>
      <x:c r="S2" s="16" t="str">
        <x:v>https://leagueofcomicgeeks.com/comic/6781384/alter-ego-57</x:v>
      </x:c>
      <x:c r="T2" s="16" t="str">
        <x:v>https://twomorrows.com/index.php?main_page=product_info&amp;products_id=347</x:v>
      </x:c>
      <x:c r="U2" s="16" t="str">
        <x:v>https://s3.amazonaws.com/comicgeeks/comics/covers/large-6781384.jpg</x:v>
      </x:c>
      <x:c r="V2" s="15" t="str">
        <x:v>Not verified</x:v>
      </x:c>
      <x:c r="W2" s="15" t="str">
        <x:v>Published</x:v>
      </x:c>
      <x:c r="X2" s="15" t="str">
        <x:v>Reviewed 2026-10-19</x:v>
      </x:c>
    </x:row>
    <x:row r="3" ht="60" hidden="0" customHeight="1">
      <x:c r="A3" s="15" t="str">
        <x:v>CL-CA109-0002</x:v>
      </x:c>
      <x:c r="B3" s="15" t="str">
        <x:v>No Hero</x:v>
      </x:c>
      <x:c r="C3" s="15" t="str">
        <x:v>#1</x:v>
      </x:c>
      <x:c r="D3" s="13" t="n">
        <x:v>2008</x:v>
      </x:c>
      <x:c r="E3" s="15" t="str">
        <x:v>Avatar Press</x:v>
      </x:c>
      <x:c r="F3" s="15" t="str">
        <x:v>Juan José Ryp (pencils and inks)</x:v>
      </x:c>
      <x:c r="G3" s="15" t="str">
        <x:v>Juan José Ryp Auxiliary Variant</x:v>
      </x:c>
      <x:c r="H3" s="15" t="str">
        <x:v>Direct homage</x:v>
      </x:c>
      <x:c r="I3" s="15" t="str">
        <x:v>Named cover figures not confirmed</x:v>
      </x:c>
      <x:c r="J3" s="15" t="str">
        <x:v>No retailer exclusive identified</x:v>
      </x:c>
      <x:c r="K3" s="15" t="str">
        <x:v>Not identified as a convention exclusive</x:v>
      </x:c>
      <x:c r="L3" s="15" t="str">
        <x:v>2,000 copies</x:v>
      </x:c>
      <x:c r="M3" s="15" t="str">
        <x:v>Variant cover</x:v>
      </x:c>
      <x:c r="N3" s="15" t="str">
        <x:v>US / English</x:v>
      </x:c>
      <x:c r="O3" s="11" t="n">
        <x:v>39806</x:v>
      </x:c>
      <x:c r="P3" s="15" t="str">
        <x:v>Exact cover visually compared: character bursts through a printed page, echoing Jack Kirby/Syd Shores Captain America109 composition. Listed on galko's League of Comic Geeks list 'Cover Homage: Captain America #109'.</x:v>
      </x:c>
      <x:c r="Q3" s="15" t="str">
        <x:v>Exact auxiliary cover by Juan José Ryp signed RYP, confirmed GCD. GCD and MyComicShop agree 2000-copy limit; December 24 2008 street date; do not confuse with later No Hero 7 Spider-Man 1 homage. Exact native image below preferred 900×1400; no enlargement. No cover content cropped. Some depicted identities remain unresolved.</x:v>
      </x:c>
      <x:c r="R3" s="15" t="str">
        <x:v>Verified</x:v>
      </x:c>
      <x:c r="S3" s="16" t="str">
        <x:v>https://leagueofcomicgeeks.com/comic/3419713/no-hero-1?variant=6257022</x:v>
      </x:c>
      <x:c r="T3" s="16" t="str">
        <x:v>https://www.comics.org/issue/865048/</x:v>
      </x:c>
      <x:c r="U3" s="16" t="str">
        <x:v>https://s3.amazonaws.com/comicgeeks/comics/covers/large-6257022.jpg</x:v>
      </x:c>
      <x:c r="V3" s="15" t="str">
        <x:v>Not verified</x:v>
      </x:c>
      <x:c r="W3" s="15" t="str">
        <x:v>Published</x:v>
      </x:c>
      <x:c r="X3" s="15" t="str">
        <x:v>Reviewed 2026-10-19</x:v>
      </x:c>
    </x:row>
    <x:row r="4" ht="72" hidden="0" customHeight="1">
      <x:c r="A4" s="15" t="str">
        <x:v>CL-CA109-0003</x:v>
      </x:c>
      <x:c r="B4" s="15" t="str">
        <x:v>Captain America</x:v>
      </x:c>
      <x:c r="C4" s="15" t="str">
        <x:v>#1</x:v>
      </x:c>
      <x:c r="D4" s="13" t="n">
        <x:v>2012</x:v>
      </x:c>
      <x:c r="E4" s="15" t="str">
        <x:v>Marvel Comics</x:v>
      </x:c>
      <x:c r="F4" s="15" t="str">
        <x:v>Charles Paul Wilson III</x:v>
      </x:c>
      <x:c r="G4" s="15" t="str">
        <x:v>Phantom Variant Project Charles Paul Wilson III Variant</x:v>
      </x:c>
      <x:c r="H4" s="15" t="str">
        <x:v>Direct homage</x:v>
      </x:c>
      <x:c r="I4" s="15" t="str">
        <x:v>Captain America (Steve Rogers); Human Torch (Johnny Storm); Invisible Woman (Sue Storm); Mister Fantastic (Reed Richards); Thing (Ben Grimm); Hulk (Bruce Banner)</x:v>
      </x:c>
      <x:c r="J4" s="15" t="str">
        <x:v>Phantom Variant Project participating retailers</x:v>
      </x:c>
      <x:c r="K4" s="15" t="str">
        <x:v>Not identified as a convention exclusive</x:v>
      </x:c>
      <x:c r="L4" s="15" t="str">
        <x:v>Conflicting reports: 1,000 or 3,000 (not confirmed)</x:v>
      </x:c>
      <x:c r="M4" s="15" t="str">
        <x:v>Variant cover</x:v>
      </x:c>
      <x:c r="N4" s="15" t="str">
        <x:v>US / English</x:v>
      </x:c>
      <x:c r="O4" s="11" t="n">
        <x:v>41234</x:v>
      </x:c>
      <x:c r="P4" s="15" t="str">
        <x:v>Exact cover visually compared: character bursts through a printed page, echoing Jack Kirby/Syd Shores Captain America109 composition. Listed on galko's League of Comic Geeks list 'Cover Homage: Captain America #109'.</x:v>
      </x:c>
      <x:c r="Q4" s="15" t="str">
        <x:v>GCD exact cover says limited 1000 or 3000, unresolved; no single count asserted. Charles Paul Wilson III pencils, inks and colors signedafter Kirby. Background newspaper includes FF and Hulk; source-verified characters. January 2013 cover date; on-saleNovember 21 2012. Exact native image below preferred 900×1400; no enlargement. No cover content cropped.</x:v>
      </x:c>
      <x:c r="R4" s="15" t="str">
        <x:v>Verified</x:v>
      </x:c>
      <x:c r="S4" s="16" t="str">
        <x:v>https://leagueofcomicgeeks.com/comic/7822862/captain-america-1?variant=9607488</x:v>
      </x:c>
      <x:c r="T4" s="16" t="str">
        <x:v>https://www.comics.org/issue/1100772/</x:v>
      </x:c>
      <x:c r="U4" s="16" t="str">
        <x:v>https://s3.amazonaws.com/comicgeeks/comics/covers/large-9607488.jpg</x:v>
      </x:c>
      <x:c r="V4" s="15" t="str">
        <x:v>Not verified</x:v>
      </x:c>
      <x:c r="W4" s="15" t="str">
        <x:v>Published</x:v>
      </x:c>
      <x:c r="X4" s="15" t="str">
        <x:v>Reviewed 2026-10-19</x:v>
      </x:c>
    </x:row>
    <x:row r="5" ht="60" hidden="0" customHeight="1">
      <x:c r="A5" s="15" t="str">
        <x:v>CL-CA109-0004</x:v>
      </x:c>
      <x:c r="B5" s="15" t="str">
        <x:v>Captain America</x:v>
      </x:c>
      <x:c r="C5" s="15" t="str">
        <x:v>#12</x:v>
      </x:c>
      <x:c r="D5" s="13" t="n">
        <x:v>2013</x:v>
      </x:c>
      <x:c r="E5" s="15" t="str">
        <x:v>Marvel Comics</x:v>
      </x:c>
      <x:c r="F5" s="15" t="str">
        <x:v>Leonel Castellani</x:v>
      </x:c>
      <x:c r="G5" s="15" t="str">
        <x:v>1:25 Leonel Castellani LEGO Variant / 1:100 Leonel Castellani LEGO Sketch Variant</x:v>
      </x:c>
      <x:c r="H5" s="15" t="str">
        <x:v>Direct homage</x:v>
      </x:c>
      <x:c r="I5" s="15" t="str">
        <x:v>Captain America (Steve Rogers)</x:v>
      </x:c>
      <x:c r="J5" s="15" t="str">
        <x:v>No retailer exclusive identified</x:v>
      </x:c>
      <x:c r="K5" s="15" t="str">
        <x:v>Not identified as a convention exclusive</x:v>
      </x:c>
      <x:c r="L5" s="15" t="str">
        <x:v>1:25 color; 1:100 sketch (ordering incentives)</x:v>
      </x:c>
      <x:c r="M5" s="15" t="str">
        <x:v>Color variant; black-and-white sketch counterpart</x:v>
      </x:c>
      <x:c r="N5" s="15" t="str">
        <x:v>US / English</x:v>
      </x:c>
      <x:c r="O5" s="11" t="n">
        <x:v>41556</x:v>
      </x:c>
      <x:c r="P5" s="15" t="str">
        <x:v>Exact cover visually compared: character bursts through a printed page, echoing Jack Kirby/Syd Shores Captain America109 composition. Listed on galko's League of Comic Geeks list 'Cover Homage: Captain America #109'.</x:v>
      </x:c>
      <x:c r="Q5" s="15" t="str">
        <x:v>Two same-art editions consolidated:1:25 LEGO color and 1:100 LEGO sketch; ratios are order incentives, not published print totals. Exact color native image reviewed; sketch edition independently identified retailer, not separately downloaded. Exact native image below preferred 900×1400; no enlargement. No cover content cropped.</x:v>
      </x:c>
      <x:c r="R5" s="15" t="str">
        <x:v>Verified</x:v>
      </x:c>
      <x:c r="S5" s="16" t="str">
        <x:v>https://leagueofcomicgeeks.com/comic/6174898/captain-america-12?variant=6118277</x:v>
      </x:c>
      <x:c r="T5" s="16" t="str">
        <x:v>https://www.midtowncomics.com/p/1303159-captain-america-vol-7-12-cover-c-incentive-leonel-castellani-lego-sketch-variant-cover/</x:v>
      </x:c>
      <x:c r="U5" s="16" t="str">
        <x:v>https://s3.amazonaws.com/comicgeeks/comics/covers/large-6118277.jpg</x:v>
      </x:c>
      <x:c r="V5" s="15" t="str">
        <x:v>Not verified</x:v>
      </x:c>
      <x:c r="W5" s="15" t="str">
        <x:v>Published</x:v>
      </x:c>
      <x:c r="X5" s="15" t="str">
        <x:v>Reviewed 2026-10-19</x:v>
      </x:c>
    </x:row>
    <x:row r="6" ht="60" hidden="0" customHeight="1">
      <x:c r="A6" s="15" t="str">
        <x:v>CL-CA109-0005</x:v>
      </x:c>
      <x:c r="B6" s="15" t="str">
        <x:v>Ms. Marvel</x:v>
      </x:c>
      <x:c r="C6" s="15" t="str">
        <x:v>#25</x:v>
      </x:c>
      <x:c r="D6" s="13" t="n">
        <x:v>2017</x:v>
      </x:c>
      <x:c r="E6" s="15" t="str">
        <x:v>Marvel Comics</x:v>
      </x:c>
      <x:c r="F6" s="15" t="str">
        <x:v>Jake Wyatt (Jacob Wyatt)</x:v>
      </x:c>
      <x:c r="G6" s="15" t="str">
        <x:v>Jake Wyatt Homage Lenticular Variant</x:v>
      </x:c>
      <x:c r="H6" s="15" t="str">
        <x:v>Direct homage</x:v>
      </x:c>
      <x:c r="I6" s="15" t="str">
        <x:v>Ms. Marvel (Kamala Khan)</x:v>
      </x:c>
      <x:c r="J6" s="15" t="str">
        <x:v>No retailer exclusive identified</x:v>
      </x:c>
      <x:c r="K6" s="15" t="str">
        <x:v>Not identified as a convention exclusive</x:v>
      </x:c>
      <x:c r="L6" s="15" t="str">
        <x:v>Not publicly confirmed</x:v>
      </x:c>
      <x:c r="M6" s="15" t="str">
        <x:v>Lenticular</x:v>
      </x:c>
      <x:c r="N6" s="15" t="str">
        <x:v>US / English</x:v>
      </x:c>
      <x:c r="O6" s="11" t="n">
        <x:v>43089</x:v>
      </x:c>
      <x:c r="P6" s="15" t="str">
        <x:v>Exact cover visually compared: character bursts through a printed page, echoing Jack Kirby/Syd Shores Captain America109 composition. Listed on galko's League of Comic Geeks list 'Cover Homage: Captain America #109'.</x:v>
      </x:c>
      <x:c r="Q6" s="15" t="str">
        <x:v>Wyatt new artwork depicts Kamala Khan; lenticular cover alternates with original 109 Steve Rogers cover. Do not classify original image as an additional newly drawn homage or confuse it with Ms.Marvel regular cover. Exact native image below preferred 900×1400; no enlargement. No cover content cropped.</x:v>
      </x:c>
      <x:c r="R6" s="15" t="str">
        <x:v>Verified</x:v>
      </x:c>
      <x:c r="S6" s="16" t="str">
        <x:v>https://leagueofcomicgeeks.com/comic/9539672/ms-marvel-25?variant=6226043</x:v>
      </x:c>
      <x:c r="T6" s="16" t="str">
        <x:v>https://comicstoastonish.com/product/ms-marvel-25-marvel-legacy-d-lenticular-homage-variant-captain-america-109/</x:v>
      </x:c>
      <x:c r="U6" s="16" t="str">
        <x:v>https://s3.amazonaws.com/comicgeeks/comics/covers/large-6226043.jpg</x:v>
      </x:c>
      <x:c r="V6" s="15" t="str">
        <x:v>Not verified</x:v>
      </x:c>
      <x:c r="W6" s="15" t="str">
        <x:v>Published</x:v>
      </x:c>
      <x:c r="X6" s="15" t="str">
        <x:v>Reviewed 2026-10-19</x:v>
      </x:c>
    </x:row>
    <x:row r="7" ht="60" hidden="0" customHeight="1">
      <x:c r="A7" s="15" t="str">
        <x:v>CL-CA109-0006</x:v>
      </x:c>
      <x:c r="B7" s="15" t="str">
        <x:v>Shirtless Bear-Fighter! 2</x:v>
      </x:c>
      <x:c r="C7" s="15" t="str">
        <x:v>#1</x:v>
      </x:c>
      <x:c r="D7" s="13" t="n">
        <x:v>2022</x:v>
      </x:c>
      <x:c r="E7" s="15" t="str">
        <x:v>Image Comics</x:v>
      </x:c>
      <x:c r="F7" s="15" t="str">
        <x:v>Dave Johnson</x:v>
      </x:c>
      <x:c r="G7" s="15" t="str">
        <x:v>Cover A (Dave Johnson)</x:v>
      </x:c>
      <x:c r="H7" s="15" t="str">
        <x:v>Direct homage</x:v>
      </x:c>
      <x:c r="I7" s="15" t="str">
        <x:v>Shirtless Bear-Fighter; Agent Silva</x:v>
      </x:c>
      <x:c r="J7" s="15" t="str">
        <x:v>No retailer exclusive identified</x:v>
      </x:c>
      <x:c r="K7" s="15" t="str">
        <x:v>Not identified as a convention exclusive</x:v>
      </x:c>
      <x:c r="L7" s="15" t="str">
        <x:v>Not publicly confirmed</x:v>
      </x:c>
      <x:c r="M7" s="15" t="str">
        <x:v>Standard cover</x:v>
      </x:c>
      <x:c r="N7" s="15" t="str">
        <x:v>US / English</x:v>
      </x:c>
      <x:c r="O7" s="11" t="n">
        <x:v>44790</x:v>
      </x:c>
      <x:c r="P7" s="15" t="str">
        <x:v>Exact cover visually compared: character bursts through a printed page, echoing Jack Kirby/Syd Shores Captain America109 composition. Listed on galko's League of Comic Geeks list 'Cover Homage: Captain America #109'.</x:v>
      </x:c>
      <x:c r="Q7" s="15" t="str">
        <x:v>Publisher confirms Dave Johnson Cover A and August 17 2022. Downloaded exact publisher source 651×1000 improved over LCG 600×922; partial background character identification stays queued. Exact native image below preferred 900×1400; no enlargement. No cover content cropped. Some depicted identities remain unresolved.</x:v>
      </x:c>
      <x:c r="R7" s="15" t="str">
        <x:v>Partial</x:v>
      </x:c>
      <x:c r="S7" s="16" t="str">
        <x:v>https://leagueofcomicgeeks.com/comic/2004977/shirtless-bear-fighter-2-1</x:v>
      </x:c>
      <x:c r="T7" s="16" t="str">
        <x:v>https://imagecomics.com/press-releases/shirtless-bear-fighter-2-to-kick-down-comic-shop-doors-this-august</x:v>
      </x:c>
      <x:c r="U7" s="16" t="str">
        <x:v>https://cdn.imagecomics.com/assets/i/series/806504/unnamed_2022-05-18-204447_c6815a0147f8285e3b5042ebb3626151.jpg</x:v>
      </x:c>
      <x:c r="V7" s="15" t="str">
        <x:v>Not verified</x:v>
      </x:c>
      <x:c r="W7" s="15" t="str">
        <x:v>Published</x:v>
      </x:c>
      <x:c r="X7" s="15" t="str">
        <x:v>Reviewed 2026-10-19</x:v>
      </x:c>
    </x:row>
    <x:row r="8" ht="48" hidden="0" customHeight="1">
      <x:c r="A8" s="15" t="str">
        <x:v>CL-CA109-0007</x:v>
      </x:c>
      <x:c r="B8" s="15" t="str">
        <x:v>Captain America: Sentinel of Liberty</x:v>
      </x:c>
      <x:c r="C8" s="15" t="str">
        <x:v>#8</x:v>
      </x:c>
      <x:c r="D8" s="13" t="n">
        <x:v>2023</x:v>
      </x:c>
      <x:c r="E8" s="15" t="str">
        <x:v>Marvel Comics</x:v>
      </x:c>
      <x:c r="F8" s="15" t="str">
        <x:v>Alex Maleev</x:v>
      </x:c>
      <x:c r="G8" s="15" t="str">
        <x:v>Alex Maleev Classic Homage Variant</x:v>
      </x:c>
      <x:c r="H8" s="15" t="str">
        <x:v>Direct homage</x:v>
      </x:c>
      <x:c r="I8" s="15" t="str">
        <x:v>Captain America (Steve Rogers)</x:v>
      </x:c>
      <x:c r="J8" s="15" t="str">
        <x:v>No retailer exclusive identified</x:v>
      </x:c>
      <x:c r="K8" s="15" t="str">
        <x:v>Not identified as a convention exclusive</x:v>
      </x:c>
      <x:c r="L8" s="15" t="str">
        <x:v>Not publicly confirmed</x:v>
      </x:c>
      <x:c r="M8" s="15" t="str">
        <x:v>Variant cover</x:v>
      </x:c>
      <x:c r="N8" s="15" t="str">
        <x:v>US / English</x:v>
      </x:c>
      <x:c r="O8" s="11" t="n">
        <x:v>44930</x:v>
      </x:c>
      <x:c r="P8" s="15" t="str">
        <x:v>Exact cover visually compared: character bursts through a printed page, echoing Jack Kirby/Syd Shores Captain America109 composition. Listed on galko's League of Comic Geeks list 'Cover Homage: Captain America #109'. A second source (retailer or press) also ties it to the original.</x:v>
      </x:c>
      <x:c r="Q8" s="15" t="str">
        <x:v>GCD exact edition credits Alex Maleev painting and Steve Rogers cover. Early campaign reprints conflict about which Captain America title gets which artist; exact released edition takes precedence. Exact native image below preferred 900×1400; no enlargement. No cover content cropped.</x:v>
      </x:c>
      <x:c r="R8" s="15" t="str">
        <x:v>Verified</x:v>
      </x:c>
      <x:c r="S8" s="16" t="str">
        <x:v>https://leagueofcomicgeeks.com/comic/3951172/captain-america-sentinel-of-liberty-8?variant=6386940</x:v>
      </x:c>
      <x:c r="T8" s="16" t="str">
        <x:v>https://www.comics.org/issue/2477253/?issue_detail=2</x:v>
      </x:c>
      <x:c r="U8" s="16" t="str">
        <x:v>https://s3.amazonaws.com/comicgeeks/comics/covers/large-6386940.jpg</x:v>
      </x:c>
      <x:c r="V8" s="15" t="str">
        <x:v>Not verified</x:v>
      </x:c>
      <x:c r="W8" s="15" t="str">
        <x:v>Published</x:v>
      </x:c>
      <x:c r="X8" s="15" t="str">
        <x:v>Reviewed 2026-10-19</x:v>
      </x:c>
    </x:row>
    <x:row r="9" ht="60" hidden="0" customHeight="1">
      <x:c r="A9" s="15" t="str">
        <x:v>CL-CA109-0008</x:v>
      </x:c>
      <x:c r="B9" s="15" t="str">
        <x:v>Captain America: Symbol of Truth</x:v>
      </x:c>
      <x:c r="C9" s="15" t="str">
        <x:v>#9</x:v>
      </x:c>
      <x:c r="D9" s="13" t="n">
        <x:v>2023</x:v>
      </x:c>
      <x:c r="E9" s="15" t="str">
        <x:v>Marvel Comics</x:v>
      </x:c>
      <x:c r="F9" s="15" t="str">
        <x:v>Skottie Young</x:v>
      </x:c>
      <x:c r="G9" s="15" t="str">
        <x:v>Skottie Young Classic Homage Variant</x:v>
      </x:c>
      <x:c r="H9" s="15" t="str">
        <x:v>Direct homage</x:v>
      </x:c>
      <x:c r="I9" s="15" t="str">
        <x:v>Captain America (Sam Wilson)</x:v>
      </x:c>
      <x:c r="J9" s="15" t="str">
        <x:v>No retailer exclusive identified</x:v>
      </x:c>
      <x:c r="K9" s="15" t="str">
        <x:v>Not identified as a convention exclusive</x:v>
      </x:c>
      <x:c r="L9" s="15" t="str">
        <x:v>Not publicly confirmed</x:v>
      </x:c>
      <x:c r="M9" s="15" t="str">
        <x:v>Variant cover</x:v>
      </x:c>
      <x:c r="N9" s="15" t="str">
        <x:v>US / English</x:v>
      </x:c>
      <x:c r="O9" s="11" t="n">
        <x:v>44937</x:v>
      </x:c>
      <x:c r="P9" s="15" t="str">
        <x:v>Exact cover visually compared: character bursts through a printed page, echoing Jack Kirby/Syd Shores Captain America109 composition. Listed on galko's League of Comic Geeks list 'Cover Homage: Captain America #109'. A second source (retailer or press) also ties it to the original.</x:v>
      </x:c>
      <x:c r="Q9" s="15" t="str">
        <x:v>GCD exact edition credits Skottie Young and depicts SamWilson. Early Marvel campaign copies named Alex Maleev for Symbol of Truth; actual released edition differs. New art signed 2022, releasedJanuary 11 2023. Exact native image below preferred 900×1400; no enlargement. No cover content cropped.</x:v>
      </x:c>
      <x:c r="R9" s="15" t="str">
        <x:v>Verified</x:v>
      </x:c>
      <x:c r="S9" s="16" t="str">
        <x:v>https://leagueofcomicgeeks.com/comic/3651575/captain-america-symbol-of-truth-9?variant=7355671</x:v>
      </x:c>
      <x:c r="T9" s="16" t="str">
        <x:v>https://www.comics.org/issue/2480374/</x:v>
      </x:c>
      <x:c r="U9" s="16" t="str">
        <x:v>https://s3.amazonaws.com/comicgeeks/comics/covers/large-7355671.jpg</x:v>
      </x:c>
      <x:c r="V9" s="15" t="str">
        <x:v>Not verified</x:v>
      </x:c>
      <x:c r="W9" s="15" t="str">
        <x:v>Published</x:v>
      </x:c>
      <x:c r="X9" s="15" t="str">
        <x:v>Reviewed 2026-10-19</x:v>
      </x:c>
    </x:row>
    <x:row r="10" ht="72" hidden="0" customHeight="1">
      <x:c r="A10" s="15" t="str">
        <x:v>CL-CA109-0009</x:v>
      </x:c>
      <x:c r="B10" s="15" t="str">
        <x:v>The Miracles</x:v>
      </x:c>
      <x:c r="C10" s="15" t="str">
        <x:v>#1</x:v>
      </x:c>
      <x:c r="D10" s="13" t="n">
        <x:v>2023</x:v>
      </x:c>
      <x:c r="E10" s="15" t="str">
        <x:v>Comics Experience Publishing</x:v>
      </x:c>
      <x:c r="F10" s="15" t="str">
        <x:v>Vince Underwood</x:v>
      </x:c>
      <x:c r="G10" s="15" t="str">
        <x:v>Cover B (Vince Underwood homage)</x:v>
      </x:c>
      <x:c r="H10" s="15" t="str">
        <x:v>Direct homage</x:v>
      </x:c>
      <x:c r="I10" s="15" t="str">
        <x:v>Named cover figures not confirmed</x:v>
      </x:c>
      <x:c r="J10" s="15" t="str">
        <x:v>No retailer exclusive identified</x:v>
      </x:c>
      <x:c r="K10" s="15" t="str">
        <x:v>Not identified as a convention exclusive</x:v>
      </x:c>
      <x:c r="L10" s="15" t="str">
        <x:v>Not publicly confirmed</x:v>
      </x:c>
      <x:c r="M10" s="15" t="str">
        <x:v>Variant cover</x:v>
      </x:c>
      <x:c r="N10" s="15" t="str">
        <x:v>US / English</x:v>
      </x:c>
      <x:c r="O10" s="11" t="n">
        <x:v>45266</x:v>
      </x:c>
      <x:c r="P10" s="15" t="str">
        <x:v>Exact cover visually compared: character bursts through a printed page, echoing Jack Kirby/Syd Shores Captain America109 composition. Listed on galko's League of Comic Geeks list 'Cover Homage: Captain America #109'.</x:v>
      </x:c>
      <x:c r="Q10" s="15" t="str">
        <x:v>Cover B by Vince Underwood after Kirby. Actual on-saleDecember 6 2023 corroborated GCD brand chronology and contemporary December 4 preview; October 25 date in GoCollect appears solicitation schedule. Central hero identity still needs exact source confirmation. Exact native image below preferred 900×1400; no enlargement. No cover content cropped. Some depicted identities remain unresolved.</x:v>
      </x:c>
      <x:c r="R10" s="15" t="str">
        <x:v>Partial</x:v>
      </x:c>
      <x:c r="S10" s="16" t="str">
        <x:v>https://leagueofcomicgeeks.com/comic/5724708/the-miracles-1?variant=8267652</x:v>
      </x:c>
      <x:c r="T10" s="16" t="str">
        <x:v>https://www.mycomicshop.com/comicbooks/item?TID=59323296</x:v>
      </x:c>
      <x:c r="U10" s="16" t="str">
        <x:v>https://s3.amazonaws.com/comicgeeks/comics/covers/large-8267652.jpg</x:v>
      </x:c>
      <x:c r="V10" s="15" t="str">
        <x:v>Not verified</x:v>
      </x:c>
      <x:c r="W10" s="15" t="str">
        <x:v>Published</x:v>
      </x:c>
      <x:c r="X10" s="15" t="str">
        <x:v>Reviewed 2026-10-19</x:v>
      </x:c>
    </x:row>
    <x:row r="11" ht="72" hidden="0" customHeight="1">
      <x:c r="A11" s="15" t="str">
        <x:v>CL-CA109-0010</x:v>
      </x:c>
      <x:c r="B11" s="15" t="str">
        <x:v>The Writer</x:v>
      </x:c>
      <x:c r="C11" s="15" t="str">
        <x:v>#1</x:v>
      </x:c>
      <x:c r="D11" s="13" t="n">
        <x:v>2024</x:v>
      </x:c>
      <x:c r="E11" s="15" t="str">
        <x:v>Dark Horse Comics</x:v>
      </x:c>
      <x:c r="F11" s="15" t="str">
        <x:v>Jeremy Haun (art); Nick Filardi (colors)</x:v>
      </x:c>
      <x:c r="G11" s="15" t="str">
        <x:v>Standard cover</x:v>
      </x:c>
      <x:c r="H11" s="15" t="str">
        <x:v>Direct homage</x:v>
      </x:c>
      <x:c r="I11" s="15" t="str">
        <x:v>Stan Siegel</x:v>
      </x:c>
      <x:c r="J11" s="15" t="str">
        <x:v>No retailer exclusive identified</x:v>
      </x:c>
      <x:c r="K11" s="15" t="str">
        <x:v>Not identified as a convention exclusive</x:v>
      </x:c>
      <x:c r="L11" s="15" t="str">
        <x:v>Not publicly confirmed</x:v>
      </x:c>
      <x:c r="M11" s="15" t="str">
        <x:v>Standard cover</x:v>
      </x:c>
      <x:c r="N11" s="15" t="str">
        <x:v>US / English</x:v>
      </x:c>
      <x:c r="O11" s="11" t="n">
        <x:v>45462</x:v>
      </x:c>
      <x:c r="P11" s="15" t="str">
        <x:v>Exact cover visually compared: character bursts through a printed page, echoing Jack Kirby/Syd Shores Captain America109 composition. Listed on galko's League of Comic Geeks list 'Cover Homage: Captain America #109'.</x:v>
      </x:c>
      <x:c r="Q11" s="15" t="str">
        <x:v>Publisher credits Jeremy Haun cover; release review corroborates Nick Filardi cover colors. Frank Cvetkovic is letterer, not cover artist despite automated preview metadata. Stan Siegel identified; surrounding supernatural figures unnamed. Exact native image below preferred 900×1400; no enlargement. No cover content cropped. Some depicted identities remain unresolved.</x:v>
      </x:c>
      <x:c r="R11" s="15" t="str">
        <x:v>Partial</x:v>
      </x:c>
      <x:c r="S11" s="16" t="str">
        <x:v>https://leagueofcomicgeeks.com/comic/9084691/the-writer-1</x:v>
      </x:c>
      <x:c r="T11" s="16" t="str">
        <x:v>https://digital.darkhorse.com/books/98c1b6da9be042bdba958c3730189cd0/the-writer-1</x:v>
      </x:c>
      <x:c r="U11" s="16" t="str">
        <x:v>https://s3.amazonaws.com/comicgeeks/comics/covers/large-9084691.jpg</x:v>
      </x:c>
      <x:c r="V11" s="15" t="str">
        <x:v>Not verified</x:v>
      </x:c>
      <x:c r="W11" s="15" t="str">
        <x:v>Published</x:v>
      </x:c>
      <x:c r="X11" s="15" t="str">
        <x:v>Reviewed 2026-10-19</x:v>
      </x:c>
    </x:row>
    <x:row r="12" ht="79.19999694824219" hidden="0" customHeight="1">
      <x:c r="A12" s="17" t="str">
        <x:v>CL-CA109-0011</x:v>
      </x:c>
      <x:c r="B12" s="17" t="str">
        <x:v>Captain America</x:v>
      </x:c>
      <x:c r="C12" s="17" t="str">
        <x:v>#1</x:v>
      </x:c>
      <x:c r="D12" s="18" t="n">
        <x:v>2011</x:v>
      </x:c>
      <x:c r="E12" s="17" t="str">
        <x:v>Marvel Comics</x:v>
      </x:c>
      <x:c r="F12" s="17" t="str">
        <x:v>John Romita Sr. (pencils); Joe Sinnott (inks); Val Staples (colors)</x:v>
      </x:c>
      <x:c r="G12" s="17" t="str">
        <x:v>John Romita Sr. 1:25 incentive variant</x:v>
      </x:c>
      <x:c r="H12" s="17" t="str">
        <x:v>Direct homage</x:v>
      </x:c>
      <x:c r="I12" s="17" t="str">
        <x:v>Captain America (Steve Rogers)</x:v>
      </x:c>
      <x:c r="J12" s="17" t="str">
        <x:v>No retailer exclusive identified</x:v>
      </x:c>
      <x:c r="K12" s="17" t="str">
        <x:v>Not identified as a convention exclusive</x:v>
      </x:c>
      <x:c r="L12" s="17" t="str">
        <x:v>1:25 ordering incentive; total not confirmed</x:v>
      </x:c>
      <x:c r="M12" s="17" t="str">
        <x:v>Variant cover</x:v>
      </x:c>
      <x:c r="N12" s="17" t="str">
        <x:v>US / English</x:v>
      </x:c>
      <x:c r="O12" s="19" t="n">
        <x:v>40737</x:v>
      </x:c>
      <x:c r="P12" s="17" t="str">
        <x:v>New RomitaSr/Sinnott cover echoes 109: Steve Rogers bursts through WorldWarII newspaper; exact cover visually reviewed and included in Marvel Database 109 homage category.</x:v>
      </x:c>
      <x:c r="Q12" s="17" t="str">
        <x:v>September 2011 cover date. Exact GCD/API cover credits John Romita (Sr), Sinnott and Staples. Marvel official variant title says John Romita Sr. but Cover Artist field erroneously says Jr; retain exact GCD/artist original-art corroboration, not mistaken publisher field. Exact native CCL scan 374×567, below target; no enlargement.</x:v>
      </x:c>
      <x:c r="R12" s="17" t="str">
        <x:v>Verified</x:v>
      </x:c>
      <x:c r="S12" s="17" t="str">
        <x:v>https://www.comics.org/issue/942384/</x:v>
      </x:c>
      <x:c r="T12" s="17" t="str">
        <x:v>https://www.comics.org/api/issue/942384/?format=json</x:v>
      </x:c>
      <x:c r="U12" s="17" t="str">
        <x:v>https://images.comiccollectorlive.com/covers/d53/d53d627a-023e-4c24-8e71-51c6cdaaab58.jpg</x:v>
      </x:c>
      <x:c r="V12" s="17" t="str">
        <x:v>Not verified</x:v>
      </x:c>
      <x:c r="W12" s="17" t="str">
        <x:v>Published</x:v>
      </x:c>
      <x:c r="X12" s="17" t="str">
        <x:v>Reviewed 2026-10-19</x:v>
      </x:c>
    </x:row>
  </x:sheetData>
  <x:conditionalFormatting sqref="R2:R11">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11">
      <x:formula1>"Verified,Partial,Needs Review"</x:formula1>
      <x:formula2>0</x:formula2>
    </x:dataValidation>
  </x:dataValidations>
  <x:hyperlinks>
    <x:hyperlink xmlns:r="http://schemas.openxmlformats.org/officeDocument/2006/relationships" ref="S2" r:id="R1eeae623812b488e"/>
    <x:hyperlink xmlns:r="http://schemas.openxmlformats.org/officeDocument/2006/relationships" ref="T2" r:id="R37a027d72eb74b12"/>
    <x:hyperlink xmlns:r="http://schemas.openxmlformats.org/officeDocument/2006/relationships" ref="U2" r:id="R125805f3d93c45a2"/>
    <x:hyperlink xmlns:r="http://schemas.openxmlformats.org/officeDocument/2006/relationships" ref="S3" r:id="R3612288ec5e14797"/>
    <x:hyperlink xmlns:r="http://schemas.openxmlformats.org/officeDocument/2006/relationships" ref="T3" r:id="Ra5cb4a620d5249a5"/>
    <x:hyperlink xmlns:r="http://schemas.openxmlformats.org/officeDocument/2006/relationships" ref="U3" r:id="R95775afa85364b80"/>
    <x:hyperlink xmlns:r="http://schemas.openxmlformats.org/officeDocument/2006/relationships" ref="S4" r:id="Rf4353dd39e6c4439"/>
    <x:hyperlink xmlns:r="http://schemas.openxmlformats.org/officeDocument/2006/relationships" ref="T4" r:id="Ra44409a648d94f47"/>
    <x:hyperlink xmlns:r="http://schemas.openxmlformats.org/officeDocument/2006/relationships" ref="U4" r:id="R277fcc9873d8493e"/>
    <x:hyperlink xmlns:r="http://schemas.openxmlformats.org/officeDocument/2006/relationships" ref="S5" r:id="R58670ea52ad04e5e"/>
    <x:hyperlink xmlns:r="http://schemas.openxmlformats.org/officeDocument/2006/relationships" ref="T5" r:id="R9e47d342f1ad4bc4"/>
    <x:hyperlink xmlns:r="http://schemas.openxmlformats.org/officeDocument/2006/relationships" ref="U5" r:id="Rceaaa0290f554467"/>
    <x:hyperlink xmlns:r="http://schemas.openxmlformats.org/officeDocument/2006/relationships" ref="S6" r:id="R963829e2d64e46f5"/>
    <x:hyperlink xmlns:r="http://schemas.openxmlformats.org/officeDocument/2006/relationships" ref="T6" r:id="R84fc25b021974515"/>
    <x:hyperlink xmlns:r="http://schemas.openxmlformats.org/officeDocument/2006/relationships" ref="U6" r:id="R3e112f85046b4f16"/>
    <x:hyperlink xmlns:r="http://schemas.openxmlformats.org/officeDocument/2006/relationships" ref="S7" r:id="Ra1e69524005d4e11"/>
    <x:hyperlink xmlns:r="http://schemas.openxmlformats.org/officeDocument/2006/relationships" ref="T7" r:id="R427bcf2f9d9042d1"/>
    <x:hyperlink xmlns:r="http://schemas.openxmlformats.org/officeDocument/2006/relationships" ref="U7" r:id="Ra26b41a6a58a41fc"/>
    <x:hyperlink xmlns:r="http://schemas.openxmlformats.org/officeDocument/2006/relationships" ref="S8" r:id="R3d1cebccbbb14b7d"/>
    <x:hyperlink xmlns:r="http://schemas.openxmlformats.org/officeDocument/2006/relationships" ref="T8" r:id="R3106a0a0bbd0495f"/>
    <x:hyperlink xmlns:r="http://schemas.openxmlformats.org/officeDocument/2006/relationships" ref="U8" r:id="Red241107d0974445"/>
    <x:hyperlink xmlns:r="http://schemas.openxmlformats.org/officeDocument/2006/relationships" ref="S9" r:id="R6fa1e33f50914959"/>
    <x:hyperlink xmlns:r="http://schemas.openxmlformats.org/officeDocument/2006/relationships" ref="T9" r:id="Ra61f07eb7be446e4"/>
    <x:hyperlink xmlns:r="http://schemas.openxmlformats.org/officeDocument/2006/relationships" ref="U9" r:id="Rc46204c015b5444c"/>
    <x:hyperlink xmlns:r="http://schemas.openxmlformats.org/officeDocument/2006/relationships" ref="S10" r:id="Ra50f028adce6411d"/>
    <x:hyperlink xmlns:r="http://schemas.openxmlformats.org/officeDocument/2006/relationships" ref="T10" r:id="R7192c604019444aa"/>
    <x:hyperlink xmlns:r="http://schemas.openxmlformats.org/officeDocument/2006/relationships" ref="U10" r:id="R5e2923ac7ff64285"/>
    <x:hyperlink xmlns:r="http://schemas.openxmlformats.org/officeDocument/2006/relationships" ref="S11" r:id="Re11920b51b994eba"/>
    <x:hyperlink xmlns:r="http://schemas.openxmlformats.org/officeDocument/2006/relationships" ref="T11" r:id="Raae9261abda04fcd"/>
    <x:hyperlink xmlns:r="http://schemas.openxmlformats.org/officeDocument/2006/relationships" ref="U11" r:id="R82f216e5255d4672"/>
  </x:hyperlinks>
  <x:pageMargins left="0.7" right="0.7" top="0.75" bottom="0.75" header="0.3" footer="0.3"/>
  <x:tableParts count="1">
    <x:tablePart xmlns:r="http://schemas.openxmlformats.org/officeDocument/2006/relationships" r:id="Rfb11bade8dcf486d"/>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17.350000381469727" hidden="0">
      <x:c r="A1" s="4" t="s">
        <x:v>24</x:v>
      </x:c>
      <x:c r="B1" s="5"/>
      <x:c r="C1" s="5"/>
    </x:row>
    <x:row r="2" ht="54" hidden="0" customHeight="1">
      <x:c r="A2" s="21" t="str">
        <x:v>Original: Captain America #109, January 1969. Cover by Jack Kirby (pencils); Syd Shores (inks).</x:v>
      </x:c>
      <x:c r="B2" s="5"/>
      <x:c r="C2" s="5"/>
    </x:row>
    <x:row r="3" ht="54" hidden="0" customHeight="1">
      <x:c r="A3" s="20" t="str">
        <x:v>Reviewed October 19, 2026. 11 cover-artwork entries. Reprints and unresolved targets are retained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COUNTA(Catalog!A2:A211)</x:f>
        <x:v>11</x:v>
      </x:c>
      <x:c r="C6" s="5"/>
    </x:row>
    <x:row r="7" ht="15" hidden="0">
      <x:c r="A7" s="5" t="s">
        <x:v>28</x:v>
      </x:c>
      <x:c r="B7" s="5" t="n">
        <x:f aca="0">COUNTA('Research Log'!A2:A500)</x:f>
        <x:v>22</x:v>
      </x:c>
      <x:c r="C7" s="5"/>
    </x:row>
    <x:row r="8" ht="15" hidden="0">
      <x:c r="A8" s="5" t="s">
        <x:v>29</x:v>
      </x:c>
      <x:c r="B8" s="5" t="n">
        <x:f aca="0">MIN(Catalog!D2:D211)</x:f>
        <x:v>2006</x:v>
      </x:c>
      <x:c r="C8" s="5"/>
    </x:row>
    <x:row r="9" ht="15" hidden="0">
      <x:c r="A9" s="5" t="s">
        <x:v>30</x:v>
      </x:c>
      <x:c r="B9" s="5" t="n">
        <x:f aca="0">MAX(Catalog!D2:D211)</x:f>
        <x:v>2024</x:v>
      </x:c>
      <x:c r="C9" s="5"/>
    </x:row>
    <x:row r="10" ht="15" hidden="0">
      <x:c r="A10" s="5"/>
      <x:c r="B10" s="5"/>
      <x:c r="C10" s="5"/>
    </x:row>
    <x:row r="11" ht="15" hidden="0">
      <x:c r="A11" s="8" t="s">
        <x:v>17</x:v>
      </x:c>
      <x:c r="B11" s="8" t="s">
        <x:v>26</x:v>
      </x:c>
      <x:c r="C11" s="8" t="s">
        <x:v>27</x:v>
      </x:c>
    </x:row>
    <x:row r="12" ht="15" hidden="0">
      <x:c r="A12" s="5" t="s">
        <x:v>31</x:v>
      </x:c>
      <x:c r="B12" s="5" t="n">
        <x:f aca="0">COUNTIF(Catalog!R2:R211,"Verified")</x:f>
        <x:v>7</x:v>
      </x:c>
      <x:c r="C12" s="9" t="n">
        <x:f aca="0">IF($B$6=0,0,B12/$B$6)</x:f>
        <x:v>0.6363636363636364</x:v>
      </x:c>
    </x:row>
    <x:row r="13" ht="15" hidden="0">
      <x:c r="A13" s="5" t="s">
        <x:v>32</x:v>
      </x:c>
      <x:c r="B13" s="5" t="n">
        <x:f aca="0">COUNTIF(Catalog!R2:R211,"Partial")</x:f>
        <x:v>4</x:v>
      </x:c>
      <x:c r="C13" s="9" t="n">
        <x:f aca="0">IF($B$6=0,0,B13/$B$6)</x:f>
        <x:v>0.36363636363636365</x:v>
      </x:c>
    </x:row>
    <x:row r="14" ht="15" hidden="0">
      <x:c r="A14" s="5" t="s">
        <x:v>33</x:v>
      </x:c>
      <x:c r="B14" s="5" t="n">
        <x:f aca="0">COUNTIF(Catalog!R2:R211,"Needs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COUNTIF(Catalog!H2:H211,"Direct homage")</x:f>
        <x:v>10</x:v>
      </x:c>
      <x:c r="C17" s="9" t="n">
        <x:f aca="0">IF($B$6=0,0,B17/$B$6)</x:f>
        <x:v>0.9090909090909091</x:v>
      </x:c>
    </x:row>
    <x:row r="18" ht="15" hidden="0">
      <x:c r="A18" s="5"/>
      <x:c r="B18" s="5"/>
      <x:c r="C18" s="5"/>
    </x:row>
    <x:row r="19" ht="15" hidden="0">
      <x:c r="A19" s="8" t="s">
        <x:v>36</x:v>
      </x:c>
      <x:c r="B19" s="8" t="s">
        <x:v>26</x:v>
      </x:c>
      <x:c r="C19" s="8" t="s">
        <x:v>27</x:v>
      </x:c>
    </x:row>
    <x:row r="20" ht="15" hidden="0">
      <x:c r="A20" s="5" t="s">
        <x:v>37</x:v>
      </x:c>
      <x:c r="B20" s="5" t="n">
        <x:f aca="0">COUNTIFS(Catalog!D2:D211,"&gt;=1960",Catalog!D2:D211,"&lt;1970")</x:f>
        <x:v>0</x:v>
      </x:c>
      <x:c r="C20" s="9" t="n">
        <x:f aca="0">IF($B$6=0,0,B20/$B$6)</x:f>
        <x:v>0</x:v>
      </x:c>
    </x:row>
    <x:row r="21" ht="15" hidden="0">
      <x:c r="A21" s="5" t="s">
        <x:v>38</x:v>
      </x:c>
      <x:c r="B21" s="5" t="n">
        <x:f aca="0">COUNTIFS(Catalog!D2:D211,"&gt;=1970",Catalog!D2:D211,"&lt;1980")</x:f>
        <x:v>0</x:v>
      </x:c>
      <x:c r="C21" s="9" t="n">
        <x:f aca="0">IF($B$6=0,0,B21/$B$6)</x:f>
        <x:v>0</x:v>
      </x:c>
    </x:row>
    <x:row r="22" ht="15" hidden="0">
      <x:c r="A22" s="5" t="s">
        <x:v>39</x:v>
      </x:c>
      <x:c r="B22" s="5" t="n">
        <x:f aca="0">COUNTIFS(Catalog!D2:D211,"&gt;=1980",Catalog!D2:D211,"&lt;1990")</x:f>
        <x:v>0</x:v>
      </x:c>
      <x:c r="C22" s="9" t="n">
        <x:f aca="0">IF($B$6=0,0,B22/$B$6)</x:f>
        <x:v>0</x:v>
      </x:c>
    </x:row>
    <x:row r="23" ht="15" hidden="0">
      <x:c r="A23" s="5" t="s">
        <x:v>40</x:v>
      </x:c>
      <x:c r="B23" s="5" t="n">
        <x:f aca="0">COUNTIFS(Catalog!D2:D211,"&gt;=1990",Catalog!D2:D211,"&lt;2000")</x:f>
        <x:v>0</x:v>
      </x:c>
      <x:c r="C23" s="9" t="n">
        <x:f aca="0">IF($B$6=0,0,B23/$B$6)</x:f>
        <x:v>0</x:v>
      </x:c>
    </x:row>
    <x:row r="24" ht="15" hidden="0">
      <x:c r="A24" s="5" t="s">
        <x:v>41</x:v>
      </x:c>
      <x:c r="B24" s="5" t="n">
        <x:f aca="0">COUNTIFS(Catalog!D2:D211,"&gt;=2000",Catalog!D2:D211,"&lt;2010")</x:f>
        <x:v>2</x:v>
      </x:c>
      <x:c r="C24" s="9" t="n">
        <x:f aca="0">IF($B$6=0,0,B24/$B$6)</x:f>
        <x:v>0.18181818181818182</x:v>
      </x:c>
    </x:row>
    <x:row r="25" ht="15" hidden="0">
      <x:c r="A25" s="5" t="s">
        <x:v>42</x:v>
      </x:c>
      <x:c r="B25" s="5" t="n">
        <x:f aca="0">COUNTIFS(Catalog!D2:D211,"&gt;=2010",Catalog!D2:D211,"&lt;2020")</x:f>
        <x:v>4</x:v>
      </x:c>
      <x:c r="C25" s="9" t="n">
        <x:f aca="0">IF($B$6=0,0,B25/$B$6)</x:f>
        <x:v>0.36363636363636365</x:v>
      </x:c>
    </x:row>
    <x:row r="26" ht="15" hidden="0">
      <x:c r="A26" s="5" t="s">
        <x:v>43</x:v>
      </x:c>
      <x:c r="B26" s="5" t="n">
        <x:f aca="0">COUNTIFS(Catalog!D2:D211,"&gt;=2020",Catalog!D2:D211,"&lt;2030")</x:f>
        <x:v>5</x:v>
      </x:c>
      <x:c r="C26" s="9" t="n">
        <x:f aca="0">IF($B$6=0,0,B26/$B$6)</x:f>
        <x:v>0.45454545454545453</x:v>
      </x:c>
    </x:row>
    <x:row r="27" ht="15" hidden="0">
      <x:c r="A27" s="5"/>
      <x:c r="B27" s="5"/>
      <x:c r="C27" s="5"/>
    </x:row>
    <x:row r="28" ht="15" hidden="0">
      <x:c r="A28" s="8" t="s">
        <x:v>4</x:v>
      </x:c>
      <x:c r="B28" s="8" t="s">
        <x:v>26</x:v>
      </x:c>
      <x:c r="C28" s="8" t="s">
        <x:v>27</x:v>
      </x:c>
    </x:row>
    <x:row r="29" ht="15" hidden="0">
      <x:c r="A29" s="5" t="s">
        <x:v>44</x:v>
      </x:c>
      <x:c r="B29" s="5" t="n">
        <x:f aca="0">COUNTIF(Catalog!E2:E211,"Marvel Comics")</x:f>
        <x:v>6</x:v>
      </x:c>
      <x:c r="C29" s="9" t="n">
        <x:f aca="0">IF($B$6=0,0,B29/$B$6)</x:f>
        <x:v>0.5454545454545454</x:v>
      </x:c>
    </x:row>
    <x:row r="30" ht="15" hidden="0">
      <x:c r="A30" s="5" t="s">
        <x:v>45</x:v>
      </x:c>
      <x:c r="B30" s="5" t="n">
        <x:f aca="0">COUNTIF(Catalog!E2:E211,"Comics Experience Publishing")</x:f>
        <x:v>1</x:v>
      </x:c>
      <x:c r="C30" s="9" t="n">
        <x:f aca="0">IF($B$6=0,0,B30/$B$6)</x:f>
        <x:v>0.09090909090909091</x:v>
      </x:c>
    </x:row>
    <x:row r="31" ht="15" hidden="0">
      <x:c r="A31" s="5" t="s">
        <x:v>46</x:v>
      </x:c>
      <x:c r="B31" s="5" t="n">
        <x:f aca="0">COUNTIF(Catalog!E2:E211,"Avatar Press")</x:f>
        <x:v>1</x:v>
      </x:c>
      <x:c r="C31" s="9" t="n">
        <x:f aca="0">IF($B$6=0,0,B31/$B$6)</x:f>
        <x:v>0.09090909090909091</x:v>
      </x:c>
    </x:row>
    <x:row r="32" ht="15" hidden="0">
      <x:c r="A32" s="5" t="s">
        <x:v>47</x:v>
      </x:c>
      <x:c r="B32" s="5" t="n">
        <x:f aca="0">COUNTIF(Catalog!E2:E211,"TwoMorrows")</x:f>
        <x:v>1</x:v>
      </x:c>
      <x:c r="C32" s="9" t="n">
        <x:f aca="0">IF($B$6=0,0,B32/$B$6)</x:f>
        <x:v>0.09090909090909091</x:v>
      </x:c>
    </x:row>
    <x:row r="33" ht="15" hidden="0">
      <x:c r="A33" s="5" t="s">
        <x:v>48</x:v>
      </x:c>
      <x:c r="B33" s="5" t="n">
        <x:f aca="0">COUNTIF(Catalog!E2:E211,"Image Comics")</x:f>
        <x:v>1</x:v>
      </x:c>
      <x:c r="C33" s="9" t="n">
        <x:f aca="0">IF($B$6=0,0,B33/$B$6)</x:f>
        <x:v>0.09090909090909091</x:v>
      </x:c>
    </x:row>
    <x:row r="34" ht="15" hidden="0">
      <x:c r="A34" s="5" t="s">
        <x:v>49</x:v>
      </x:c>
      <x:c r="B34" s="5" t="n">
        <x:f aca="0">COUNTIF(Catalog!E2:E211,"Dark Horse Comics")</x:f>
        <x:v>1</x:v>
      </x:c>
      <x:c r="C34" s="9" t="n">
        <x:f aca="0">IF($B$6=0,0,B34/$B$6)</x:f>
        <x:v>0.09090909090909091</x:v>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50</x:v>
      </x:c>
      <x:c r="B1" s="8" t="s">
        <x:v>51</x:v>
      </x:c>
      <x:c r="C1" s="8" t="s">
        <x:v>52</x:v>
      </x:c>
      <x:c r="D1" s="8" t="s">
        <x:v>53</x:v>
      </x:c>
      <x:c r="E1" s="8" t="s">
        <x:v>54</x:v>
      </x:c>
    </x:row>
    <x:row r="2" ht="23.850000381469727" hidden="0">
      <x:c r="A2" s="2" t="s">
        <x:v>55</x:v>
      </x:c>
      <x:c r="B2" s="2" t="s">
        <x:v>56</x:v>
      </x:c>
      <x:c r="C2" s="2" t="s">
        <x:v>57</x:v>
      </x:c>
      <x:c r="D2" s="3" t="s">
        <x:v>58</x:v>
      </x:c>
      <x:c r="E2" s="2"/>
    </x:row>
    <x:row r="3" ht="15" hidden="0">
      <x:c r="A3" s="2" t="s">
        <x:v>59</x:v>
      </x:c>
      <x:c r="B3" s="2" t="s">
        <x:v>60</x:v>
      </x:c>
      <x:c r="C3" s="2" t="s">
        <x:v>61</x:v>
      </x:c>
      <x:c r="D3" s="3" t="s">
        <x:v>62</x:v>
      </x:c>
      <x:c r="E3" s="2"/>
    </x:row>
    <x:row r="4" ht="23.850000381469727" hidden="0">
      <x:c r="A4" s="2" t="s">
        <x:v>63</x:v>
      </x:c>
      <x:c r="B4" s="2" t="s">
        <x:v>60</x:v>
      </x:c>
      <x:c r="C4" s="2" t="s">
        <x:v>64</x:v>
      </x:c>
      <x:c r="D4" s="3" t="s">
        <x:v>65</x:v>
      </x:c>
      <x:c r="E4" s="2"/>
    </x:row>
    <x:row r="5" ht="15" hidden="0">
      <x:c r="A5" s="2" t="s">
        <x:v>66</x:v>
      </x:c>
      <x:c r="B5" s="2" t="s">
        <x:v>60</x:v>
      </x:c>
      <x:c r="C5" s="2" t="s">
        <x:v>61</x:v>
      </x:c>
      <x:c r="D5" s="3" t="s">
        <x:v>67</x:v>
      </x:c>
      <x:c r="E5" s="2"/>
    </x:row>
    <x:row r="6" ht="60" hidden="0" customHeight="1">
      <x:c r="A6" s="15" t="str">
        <x:v>CL-CA109-0001</x:v>
      </x:c>
      <x:c r="B6" s="15" t="str">
        <x:v>Cover artwork</x:v>
      </x:c>
      <x:c r="C6" s="15" t="str">
        <x:v>Publisher preview says art comes from a separate Kirby Captain America sketch for Bill Schelly, painted by Pete Von Sholly. Not a reuse of Captain America109 original cover art; page-tearing design follows it. March 2006 issue date; exact street day unverified (prior March 1 was not verified). Background collage character names remain partial.</x:v>
      </x:c>
      <x:c r="D6" s="16" t="str">
        <x:v>https://leagueofcomicgeeks.com/comic/6781384/alter-ego-57
https://leagueofcomicgeeks.com/profile/galko/lists/42343
https://twomorrows.com/index.php?main_page=product_info&amp;products_id=347
https://twomorrows.com/media/AlterEgo57Preview.pdf</x:v>
      </x:c>
      <x:c r="E6" s="15" t="str">
        <x:v>Character identification partly unresolved.</x:v>
      </x:c>
    </x:row>
    <x:row r="7" ht="60" hidden="0" customHeight="1">
      <x:c r="A7" s="15" t="str">
        <x:v>CL-CA109-0002</x:v>
      </x:c>
      <x:c r="B7" s="15" t="str">
        <x:v>Cover artwork</x:v>
      </x:c>
      <x:c r="C7" s="15" t="str">
        <x:v>Exact auxiliary cover by Juan José Ryp signed RYP, confirmed GCD. GCD and MyComicShop agree 2000-copy limit; December 24 2008 street date; do not confuse with later No Hero 7 Spider-Man 1 homage.</x:v>
      </x:c>
      <x:c r="D7" s="16" t="str">
        <x:v>https://leagueofcomicgeeks.com/comic/3419713/no-hero-1?variant=6257022
https://leagueofcomicgeeks.com/profile/galko/lists/42343
https://www.comics.org/issue/865048/
https://www.mycomicshop.com/search?q=No+Hero+%231</x:v>
      </x:c>
      <x:c r="E7" s="15" t="str">
        <x:v>Character identification partly unresolved.</x:v>
      </x:c>
    </x:row>
    <x:row r="8" ht="60" hidden="0" customHeight="1">
      <x:c r="A8" s="15" t="str">
        <x:v>CL-CA109-0003</x:v>
      </x:c>
      <x:c r="B8" s="15" t="str">
        <x:v>Cover artwork</x:v>
      </x:c>
      <x:c r="C8" s="15" t="str">
        <x:v>GCD exact cover says limited 1000 or 3000, unresolved; no single count asserted. Charles Paul Wilson III pencils, inks and colors signedafter Kirby. Background newspaper includes FF and Hulk; source-verified characters. January 2013 cover date; on-saleNovember 21 2012.</x:v>
      </x:c>
      <x:c r="D8" s="16" t="str">
        <x:v>https://leagueofcomicgeeks.com/comic/7822862/captain-america-1?variant=9607488
https://leagueofcomicgeeks.com/profile/galko/lists/42343
https://www.comics.org/issue/1100772/
https://www.comics.org/api/issue/1100772/?format=json</x:v>
      </x:c>
      <x:c r="E8" s="15" t="str"/>
    </x:row>
    <x:row r="9" ht="60" hidden="0" customHeight="1">
      <x:c r="A9" s="15" t="str">
        <x:v>CL-CA109-0004</x:v>
      </x:c>
      <x:c r="B9" s="15" t="str">
        <x:v>Cover artwork</x:v>
      </x:c>
      <x:c r="C9" s="15" t="str">
        <x:v>Two same-art editions consolidated:1:25 LEGO color and 1:100 LEGO sketch; ratios are order incentives, not published print totals. Exact color native image reviewed; sketch edition independently identified retailer, not separately downloaded.</x:v>
      </x:c>
      <x:c r="D9" s="16" t="str">
        <x:v>https://leagueofcomicgeeks.com/comic/6174898/captain-america-12?variant=6118277
https://leagueofcomicgeeks.com/profile/galko/lists/42343
https://www.midtowncomics.com/p/1303159-captain-america-vol-7-12-cover-c-incentive-leonel-castellani-lego-sketch-variant-cover/</x:v>
      </x:c>
      <x:c r="E9" s="15" t="str"/>
    </x:row>
    <x:row r="10" ht="60" hidden="0" customHeight="1">
      <x:c r="A10" s="15" t="str">
        <x:v>CL-CA109-0005</x:v>
      </x:c>
      <x:c r="B10" s="15" t="str">
        <x:v>Cover artwork</x:v>
      </x:c>
      <x:c r="C10" s="15" t="str">
        <x:v>Wyatt new artwork depicts Kamala Khan; lenticular cover alternates with original 109 Steve Rogers cover. Do not classify original image as an additional newly drawn homage or confuse it with Ms.Marvel regular cover.</x:v>
      </x:c>
      <x:c r="D10" s="16" t="str">
        <x:v>https://leagueofcomicgeeks.com/comic/9539672/ms-marvel-25?variant=6226043
https://leagueofcomicgeeks.com/profile/galko/lists/42343
https://comicstoastonish.com/product/ms-marvel-25-marvel-legacy-d-lenticular-homage-variant-captain-america-109/</x:v>
      </x:c>
      <x:c r="E10" s="15" t="str"/>
    </x:row>
    <x:row r="11" ht="48" hidden="0" customHeight="1">
      <x:c r="A11" s="15" t="str">
        <x:v>CL-CA109-0006</x:v>
      </x:c>
      <x:c r="B11" s="15" t="str">
        <x:v>Cover artwork</x:v>
      </x:c>
      <x:c r="C11" s="15" t="str">
        <x:v>Publisher confirms Dave Johnson Cover A and August 17 2022. Downloaded exact publisher source 651×1000 improved over LCG 600×922; partial background character identification stays queued.</x:v>
      </x:c>
      <x:c r="D11" s="16" t="str">
        <x:v>https://leagueofcomicgeeks.com/comic/2004977/shirtless-bear-fighter-2-1
https://leagueofcomicgeeks.com/profile/galko/lists/42343
https://imagecomics.com/press-releases/shirtless-bear-fighter-2-to-kick-down-comic-shop-doors-this-august</x:v>
      </x:c>
      <x:c r="E11" s="15" t="str">
        <x:v>Character identification partly unresolved.</x:v>
      </x:c>
    </x:row>
    <x:row r="12" ht="60" hidden="0" customHeight="1">
      <x:c r="A12" s="15" t="str">
        <x:v>CL-CA109-0007</x:v>
      </x:c>
      <x:c r="B12" s="15" t="str">
        <x:v>Cover artwork</x:v>
      </x:c>
      <x:c r="C12" s="15" t="str">
        <x:v>GCD exact edition credits Alex Maleev painting and Steve Rogers cover. Early campaign reprints conflict about which Captain America title gets which artist; exact released edition takes precedence.</x:v>
      </x:c>
      <x:c r="D12" s="16" t="str">
        <x:v>https://leagueofcomicgeeks.com/comic/3951172/captain-america-sentinel-of-liberty-8?variant=6386940
https://www.marvel.com/articles/comics/classic-homage-variant-covers-reimagine-memorable-comic-book-covers-marvel-comics-history
https://www.comics.org/issue/2477253/?issue_detail=2</x:v>
      </x:c>
      <x:c r="E12" s="15" t="str"/>
    </x:row>
    <x:row r="13" ht="60" hidden="0" customHeight="1">
      <x:c r="A13" s="15" t="str">
        <x:v>CL-CA109-0008</x:v>
      </x:c>
      <x:c r="B13" s="15" t="str">
        <x:v>Cover artwork</x:v>
      </x:c>
      <x:c r="C13" s="15" t="str">
        <x:v>GCD exact edition credits Skottie Young and depicts SamWilson. Early Marvel campaign copies named Alex Maleev for Symbol of Truth; actual released edition differs. New art signed 2022, releasedJanuary 11 2023.</x:v>
      </x:c>
      <x:c r="D13" s="16" t="str">
        <x:v>https://leagueofcomicgeeks.com/comic/3651575/captain-america-symbol-of-truth-9?variant=7355671
https://www.marvel.com/articles/comics/classic-homage-variant-covers-reimagine-memorable-comic-book-covers-marvel-comics-history
https://www.comics.org/issue/2480374/</x:v>
      </x:c>
      <x:c r="E13" s="15" t="str"/>
    </x:row>
    <x:row r="14" ht="60" hidden="0" customHeight="1">
      <x:c r="A14" s="15" t="str">
        <x:v>CL-CA109-0009</x:v>
      </x:c>
      <x:c r="B14" s="15" t="str">
        <x:v>Cover artwork</x:v>
      </x:c>
      <x:c r="C14" s="15" t="str">
        <x:v>Cover B by Vince Underwood after Kirby. Actual on-saleDecember 6 2023 corroborated GCD brand chronology and contemporary December 4 preview; October 25 date in GoCollect appears solicitation schedule. Central hero identity still needs exact source confirmation.</x:v>
      </x:c>
      <x:c r="D14" s="16" t="str">
        <x:v>https://leagueofcomicgeeks.com/comic/5724708/the-miracles-1?variant=8267652
https://leagueofcomicgeeks.com/profile/galko/lists/42343
https://www.mycomicshop.com/comicbooks/item?TID=59323296
https://www.comics.org/brand_emblem/9679/</x:v>
      </x:c>
      <x:c r="E14" s="15" t="str">
        <x:v>Character identification partly unresolved.</x:v>
      </x:c>
    </x:row>
    <x:row r="15" ht="72" hidden="0" customHeight="1">
      <x:c r="A15" s="15" t="str">
        <x:v>CL-CA109-0010</x:v>
      </x:c>
      <x:c r="B15" s="15" t="str">
        <x:v>Cover artwork</x:v>
      </x:c>
      <x:c r="C15" s="15" t="str">
        <x:v>Publisher credits Jeremy Haun cover; release review corroborates Nick Filardi cover colors. Frank Cvetkovic is letterer, not cover artist despite automated preview metadata. Stan Siegel identified; surrounding supernatural figures unnamed.</x:v>
      </x:c>
      <x:c r="D15" s="16" t="str">
        <x:v>https://leagueofcomicgeeks.com/comic/9084691/the-writer-1
https://leagueofcomicgeeks.com/profile/galko/lists/42343
https://digital.darkhorse.com/books/98c1b6da9be042bdba958c3730189cd0/the-writer-1
https://comicbook.com/comics/news/the-writer-1-review-josh-gad-dark-horse-comics-debut/</x:v>
      </x:c>
      <x:c r="E15" s="15" t="str">
        <x:v>Character identification partly unresolved.</x:v>
      </x:c>
    </x:row>
    <x:row r="16" ht="120" hidden="0" customHeight="1">
      <x:c r="A16" s="15" t="str">
        <x:v>CL-CA109-0011</x:v>
      </x:c>
      <x:c r="B16" s="15" t="str">
        <x:v>Cover artwork</x:v>
      </x:c>
      <x:c r="C16" s="15" t="str">
        <x:v>September 2011 cover date. Exact GCD/API cover credits John Romita (Sr), Sinnott and Staples. Marvel official variant title says John Romita Sr. but Cover Artist field erroneously says Jr; retain exact GCD/artist original-art corroboration, not mistaken publisher field.</x:v>
      </x:c>
      <x:c r="D16" s="16" t="str">
        <x:v>https://www.comics.org/issue/942384/
https://www.marvel.com/comics/issue/39339/captain_america_2011_1_john_romita_sr_variant/john_romita_sr_variant
https://www.comics.org/api/issue/942384/?format=json
https://www.comiccollectorlive.com/issue/comic-books/Captain-America-2011/1-B-John-Romita-Sr-125-Cover/d53d627a-023e-4c24-8e71-51c6cdaaab58
https://romitapedia.com/collection/captain-america-1-cover/index.html
https://marvel.fandom.com/wiki/Category%3ACaptain_America_Vol_1_109.jpg/Homages</x:v>
      </x:c>
      <x:c r="E16" s="15" t="str"/>
    </x:row>
    <x:row r="17" ht="15" hidden="0" customHeight="1">
      <x:c r="A17" s="15" t="str">
        <x:v>Captain America109 JC Penney 1994 / MarvelLegends 2002 reprints</x:v>
      </x:c>
      <x:c r="B17" s="15" t="str">
        <x:v>Not added</x:v>
      </x:c>
      <x:c r="C17" s="15" t="str">
        <x:v>Original-art reprints, already excluded by supplied PDF; not newly drawn homages.</x:v>
      </x:c>
      <x:c r="D17" s="16" t="str">
        <x:v>https://www.comics.org/issue/2064540/</x:v>
      </x:c>
      <x:c r="E17" s="15" t="str"/>
    </x:row>
    <x:row r="18" ht="24" hidden="0" customHeight="1">
      <x:c r="A18" s="15" t="str">
        <x:v>Captain America 12 LEGO sketch/textless image records</x:v>
      </x:c>
      <x:c r="B18" s="15" t="str">
        <x:v>Not added</x:v>
      </x:c>
      <x:c r="C18" s="15" t="str">
        <x:v>Sketch 1:100 is physical same-art edition consolidated into existingrow 4; online textless image files alone are not separately issued variants.</x:v>
      </x:c>
      <x:c r="D18" s="16" t="str">
        <x:v>https://www.midtowncomics.com/p/1303159-captain-america-vol-7-12-cover-c-incentive-leonel-castellani-lego-sketch-variant-cover/</x:v>
      </x:c>
      <x:c r="E18" s="15" t="str"/>
    </x:row>
    <x:row r="19" ht="24" hidden="0" customHeight="1">
      <x:c r="A19" s="15" t="str">
        <x:v>ESPN 2020 D’Andre Swift Marvel illustration</x:v>
      </x:c>
      <x:c r="B19" s="15" t="str">
        <x:v>Not added</x:v>
      </x:c>
      <x:c r="C19" s="15" t="str">
        <x:v>Cover-like commissioned sports illustration, not verified physically published comic edition.</x:v>
      </x:c>
      <x:c r="D19" s="16" t="str">
        <x:v>https://www.espn.com/nfl/draft2020/story/_/id/29036603/from-2020-nfl-draft-prospect-superhero-marvel-way</x:v>
      </x:c>
      <x:c r="E19" s="15" t="str"/>
    </x:row>
    <x:row r="20" ht="24" hidden="0" customHeight="1">
      <x:c r="A20" s="15" t="str">
        <x:v>The Kamalanator / Donald Trump metal 109 parody collectibles</x:v>
      </x:c>
      <x:c r="B20" s="15" t="str">
        <x:v>Not added</x:v>
      </x:c>
      <x:c r="C20" s="15" t="str">
        <x:v>Marketplace-only leads lack reliably verified series/issue, publisher, artist, publicationdate and exact edition evidence; hold for review, do not add speculative data.</x:v>
      </x:c>
      <x:c r="D20" s="16" t="str">
        <x:v>https://www.whatnot.com/listing/TGlzdGluZ05vZGU6NjI0NDI4NDUx</x:v>
      </x:c>
      <x:c r="E20" s="15" t="str"/>
    </x:row>
    <x:row r="21" ht="24" hidden="0" customHeight="1">
      <x:c r="A21" s="15" t="str">
        <x:v>Soldier Boy The Boys 2026 screen-prop cornerbox</x:v>
      </x:c>
      <x:c r="B21" s="15" t="str">
        <x:v>Not added</x:v>
      </x:c>
      <x:c r="C21" s="15" t="str">
        <x:v>TV prop image and cornerbox reference; not verified commercially published cover edition.</x:v>
      </x:c>
      <x:c r="D21" s="16" t="str">
        <x:v>https://www.slashfilm.com/2157670/the-boys-season-5-easter-egg-soldier-boy-captain-america-parody/</x:v>
      </x:c>
      <x:c r="E21" s="15" t="str"/>
    </x:row>
    <x:row r="22" ht="24" hidden="0" customHeight="1">
      <x:c r="A22" s="15" t="str">
        <x:v>Castle Fine Art 109 framed print</x:v>
      </x:c>
      <x:c r="B22" s="15" t="str">
        <x:v>Not added</x:v>
      </x:c>
      <x:c r="C22" s="15" t="str">
        <x:v>Framed reproduction of original artwork; not a newcomic homage or appropriate primary original-issue scan.</x:v>
      </x:c>
      <x:c r="D22" s="16" t="str">
        <x:v>https://www.castlefineart.com/products/marvel-captain-america-109-the-origin-of-captain-america</x:v>
      </x:c>
      <x:c r="E22" s="15" t="str"/>
    </x:row>
    <x:row r="23" ht="48" hidden="0" customHeight="1">
      <x:c r="A23" s="15" t="str">
        <x:v>Upcoming review</x:v>
      </x:c>
      <x:c r="B23" s="15" t="str">
        <x:v>Reviewed 2026-10-19</x:v>
      </x:c>
      <x:c r="C23" s="15" t="str">
        <x:v>No evidence-confirmed upcoming physical Captain America109 homage found for remaining 2026 or announced 2027 as of October 19 2026. Upcoming/modern Captain America solicitations and broad exact-target searches did not establish another edition; unannounced material may exist.</x:v>
      </x:c>
      <x:c r="D23" s="16" t="str"/>
      <x:c r="E23" s="15" t="str"/>
    </x:row>
  </x:sheetData>
  <x:hyperlinks>
    <x:hyperlink xmlns:r="http://schemas.openxmlformats.org/officeDocument/2006/relationships" ref="D2" r:id="R3ea66d0ba9834167"/>
    <x:hyperlink xmlns:r="http://schemas.openxmlformats.org/officeDocument/2006/relationships" ref="D3" r:id="Rb9fe4034f6204d10"/>
    <x:hyperlink xmlns:r="http://schemas.openxmlformats.org/officeDocument/2006/relationships" ref="D4" r:id="R7837f5003f8346f4"/>
    <x:hyperlink xmlns:r="http://schemas.openxmlformats.org/officeDocument/2006/relationships" ref="D5" r:id="R5d2672f7acd64bf4"/>
    <x:hyperlink xmlns:r="http://schemas.openxmlformats.org/officeDocument/2006/relationships" ref="D6" r:id="Rc280d7e2187a4388"/>
    <x:hyperlink xmlns:r="http://schemas.openxmlformats.org/officeDocument/2006/relationships" ref="D7" r:id="R9fc97a8c9a21497e"/>
    <x:hyperlink xmlns:r="http://schemas.openxmlformats.org/officeDocument/2006/relationships" ref="D8" r:id="R47c0fe314b2e40e6"/>
    <x:hyperlink xmlns:r="http://schemas.openxmlformats.org/officeDocument/2006/relationships" ref="D9" r:id="R52d7cac3e56547fd"/>
    <x:hyperlink xmlns:r="http://schemas.openxmlformats.org/officeDocument/2006/relationships" ref="D10" r:id="R238f210a921d4e24"/>
    <x:hyperlink xmlns:r="http://schemas.openxmlformats.org/officeDocument/2006/relationships" ref="D11" r:id="R8193b037c92b47ba"/>
    <x:hyperlink xmlns:r="http://schemas.openxmlformats.org/officeDocument/2006/relationships" ref="D12" r:id="Re2daac6e38004243"/>
    <x:hyperlink xmlns:r="http://schemas.openxmlformats.org/officeDocument/2006/relationships" ref="D13" r:id="R1d8f5d8867dd4bef"/>
    <x:hyperlink xmlns:r="http://schemas.openxmlformats.org/officeDocument/2006/relationships" ref="D14" r:id="Rb0300b7f5df143e9"/>
    <x:hyperlink xmlns:r="http://schemas.openxmlformats.org/officeDocument/2006/relationships" ref="D15" r:id="Rad74a57b71e84176"/>
    <x:hyperlink xmlns:r="http://schemas.openxmlformats.org/officeDocument/2006/relationships" ref="D16" r:id="R46cd2618da884cac"/>
    <x:hyperlink xmlns:r="http://schemas.openxmlformats.org/officeDocument/2006/relationships" ref="D17" r:id="R1803d33923634ad6"/>
    <x:hyperlink xmlns:r="http://schemas.openxmlformats.org/officeDocument/2006/relationships" ref="D18" r:id="Rd8d3ea353b9c4538"/>
    <x:hyperlink xmlns:r="http://schemas.openxmlformats.org/officeDocument/2006/relationships" ref="D19" r:id="R4652f496992f4518"/>
    <x:hyperlink xmlns:r="http://schemas.openxmlformats.org/officeDocument/2006/relationships" ref="D20" r:id="R86c936509aab48ac"/>
    <x:hyperlink xmlns:r="http://schemas.openxmlformats.org/officeDocument/2006/relationships" ref="D21" r:id="R10359e4e492a4b1f"/>
    <x:hyperlink xmlns:r="http://schemas.openxmlformats.org/officeDocument/2006/relationships" ref="D22" r:id="R4cceaf08167d4d84"/>
    <x:hyperlink xmlns:r="http://schemas.openxmlformats.org/officeDocument/2006/relationships" ref="D23" r:id="R575bf9f48eff476c"/>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68</x:v>
      </x:c>
      <x:c r="B1" s="8" t="s">
        <x:v>69</x:v>
      </x:c>
    </x:row>
    <x:row r="2" ht="15" hidden="0" customHeight="1">
      <x:c r="A2" s="10" t="s">
        <x:v>0</x:v>
      </x:c>
      <x:c r="B2" s="15" t="str">
        <x:v>Stable row ID, CL-CA109-NNNN.</x:v>
      </x:c>
    </x:row>
    <x:row r="3" ht="15" hidden="0" customHeight="1">
      <x:c r="A3" s="10" t="s">
        <x:v>1</x:v>
      </x:c>
      <x:c r="B3" s="15" t="s">
        <x:v>70</x:v>
      </x:c>
    </x:row>
    <x:row r="4" ht="15" hidden="0" customHeight="1">
      <x:c r="A4" s="10" t="s">
        <x:v>2</x:v>
      </x:c>
      <x:c r="B4" s="15" t="s">
        <x:v>71</x:v>
      </x:c>
    </x:row>
    <x:row r="5" ht="15" hidden="0" customHeight="1">
      <x:c r="A5" s="10" t="s">
        <x:v>3</x:v>
      </x:c>
      <x:c r="B5" s="15" t="s">
        <x:v>72</x:v>
      </x:c>
    </x:row>
    <x:row r="6" ht="15" hidden="0" customHeight="1">
      <x:c r="A6" s="10" t="s">
        <x:v>4</x:v>
      </x:c>
      <x:c r="B6" s="15" t="s">
        <x:v>73</x:v>
      </x:c>
    </x:row>
    <x:row r="7" ht="15" hidden="0" customHeight="1">
      <x:c r="A7" s="10" t="s">
        <x:v>5</x:v>
      </x:c>
      <x:c r="B7" s="15" t="s">
        <x:v>74</x:v>
      </x:c>
    </x:row>
    <x:row r="8" ht="15" hidden="0" customHeight="1">
      <x:c r="A8" s="10" t="s">
        <x:v>6</x:v>
      </x:c>
      <x:c r="B8" s="15" t="s">
        <x:v>75</x:v>
      </x:c>
    </x:row>
    <x:row r="9" ht="15" hidden="0" customHeight="1">
      <x:c r="A9" s="10" t="s">
        <x:v>7</x:v>
      </x:c>
      <x:c r="B9" s="15" t="s">
        <x:v>76</x:v>
      </x:c>
    </x:row>
    <x:row r="10" ht="15" hidden="0" customHeight="1">
      <x:c r="A10" s="10" t="s">
        <x:v>8</x:v>
      </x:c>
      <x:c r="B10" s="15" t="s">
        <x:v>77</x:v>
      </x:c>
    </x:row>
    <x:row r="11" ht="15" hidden="0" customHeight="1">
      <x:c r="A11" s="10" t="s">
        <x:v>9</x:v>
      </x:c>
      <x:c r="B11" s="15" t="s">
        <x:v>78</x:v>
      </x:c>
    </x:row>
    <x:row r="12" ht="15" hidden="0" customHeight="1">
      <x:c r="A12" s="10" t="s">
        <x:v>10</x:v>
      </x:c>
      <x:c r="B12" s="15" t="s">
        <x:v>79</x:v>
      </x:c>
    </x:row>
    <x:row r="13" ht="15" hidden="0" customHeight="1">
      <x:c r="A13" s="10" t="s">
        <x:v>11</x:v>
      </x:c>
      <x:c r="B13" s="15" t="s">
        <x:v>80</x:v>
      </x:c>
    </x:row>
    <x:row r="14" ht="15" hidden="0" customHeight="1">
      <x:c r="A14" s="10" t="s">
        <x:v>12</x:v>
      </x:c>
      <x:c r="B14" s="15" t="s">
        <x:v>81</x:v>
      </x:c>
    </x:row>
    <x:row r="15" ht="15" hidden="0" customHeight="1">
      <x:c r="A15" s="10" t="s">
        <x:v>13</x:v>
      </x:c>
      <x:c r="B15" s="15" t="s">
        <x:v>82</x:v>
      </x:c>
    </x:row>
    <x:row r="16" ht="15" hidden="0" customHeight="1">
      <x:c r="A16" s="10" t="s">
        <x:v>14</x:v>
      </x:c>
      <x:c r="B16" s="15" t="s">
        <x:v>83</x:v>
      </x:c>
    </x:row>
    <x:row r="17" ht="15" hidden="0" customHeight="1">
      <x:c r="A17" s="10" t="s">
        <x:v>15</x:v>
      </x:c>
      <x:c r="B17" s="15" t="str">
        <x:v>Evidence tying the cover to Captain America #109; indirect branches and reused art are documented explicitly.</x:v>
      </x:c>
    </x:row>
    <x:row r="18" ht="15" hidden="0" customHeight="1">
      <x:c r="A18" s="10" t="s">
        <x:v>16</x:v>
      </x:c>
      <x:c r="B18" s="15" t="s">
        <x:v>84</x:v>
      </x:c>
    </x:row>
    <x:row r="19" ht="24" hidden="0" customHeight="1">
      <x:c r="A19" s="10" t="s">
        <x:v>17</x:v>
      </x:c>
      <x:c r="B19" s="15" t="str">
        <x:v>Verified = exact cover and target supported by reviewed edition-specific sources. Partial = remaining attribution, edition or target uncertainty; visual resemblance alone is not creator confirmation.</x:v>
      </x:c>
    </x:row>
    <x:row r="20" ht="15" hidden="0" customHeight="1">
      <x:c r="A20" s="10" t="s">
        <x:v>18</x:v>
      </x:c>
      <x:c r="B20" s="15" t="s">
        <x:v>85</x:v>
      </x:c>
    </x:row>
    <x:row r="21" ht="15" hidden="0" customHeight="1">
      <x:c r="A21" s="10" t="s">
        <x:v>19</x:v>
      </x:c>
      <x:c r="B21" s="15" t="s">
        <x:v>86</x:v>
      </x:c>
    </x:row>
    <x:row r="22" ht="15" hidden="0" customHeight="1">
      <x:c r="A22" s="10" t="s">
        <x:v>20</x:v>
      </x:c>
      <x:c r="B22" s="15" t="str">
        <x:v>Best available exact-edition cover image; native scan limitations are recorded in Collector Notes.</x:v>
      </x:c>
    </x:row>
    <x:row r="23" ht="15" hidden="0" customHeight="1">
      <x:c r="A23" s="10" t="s">
        <x:v>21</x:v>
      </x:c>
      <x:c r="B23" s="15" t="str">
        <x:v>Verified artist account when documented; otherwise explicitly unknown.</x:v>
      </x:c>
    </x:row>
    <x:row r="24" ht="15" hidden="0" customHeight="1">
      <x:c r="A24" s="10" t="s">
        <x:v>22</x:v>
      </x:c>
      <x:c r="B24" s="15" t="s">
        <x:v>87</x:v>
      </x:c>
    </x:row>
    <x:row r="25" ht="15" hidden="0" customHeight="1">
      <x:c r="A25" s="10" t="s">
        <x:v>23</x:v>
      </x:c>
      <x:c r="B25" s="15" t="s">
        <x:v>88</x:v>
      </x:c>
    </x:row>
  </x:sheetData>
  <x:pageMargins left="0.7" right="0.7" top="0.75" bottom="0.75" header="0.3" footer="0.3"/>
</x:worksheet>
</file>