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20f58be1bc24bd1" /></Relationships>
</file>

<file path=xl/workbook.xml><?xml version="1.0" encoding="utf-8"?>
<x:workbook xmlns:x="http://schemas.openxmlformats.org/spreadsheetml/2006/main">
  <x:sheets>
    <x:sheet xmlns:r="http://schemas.openxmlformats.org/officeDocument/2006/relationships" name="Catalog" sheetId="1" r:id="Rbd1b64bc1ab84b2d"/>
    <x:sheet xmlns:r="http://schemas.openxmlformats.org/officeDocument/2006/relationships" name="Dashboard" sheetId="2" r:id="R8667769033774f59"/>
    <x:sheet xmlns:r="http://schemas.openxmlformats.org/officeDocument/2006/relationships" name="Research Log" sheetId="3" r:id="R16c181a23f8142c0"/>
    <x:sheet xmlns:r="http://schemas.openxmlformats.org/officeDocument/2006/relationships" name="Data Dictionary" sheetId="4" r:id="R2a08088c654c4ed1"/>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<x:sst xmlns:x="http://schemas.openxmlformats.org/spreadsheetml/2006/main">
  <x:si>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</x:si>
  <x:si>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</x:si>
  <x:si>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</x:si>
  <x:si>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</x:si>
  <x:si>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</x:si>
  <x:si>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</x:si>
  <x:si>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</x:si>
  <x:si>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</x:si>
  <x:si>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</x:si>
  <x:si>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</x:si>
  <x:si>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</x:si>
  <x:si>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</x:si>
  <x:si>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</x:si>
  <x:si>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</x:si>
  <x:si>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</x:si>
  <x:si>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</x:si>
  <x:si>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</x:si>
  <x:si>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</x:si>
  <x:si>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</x:si>
  <x:si>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</x:si>
  <x:si>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</x:si>
  <x:si>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</x:si>
  <x:si>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</x:si>
  <x:si>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</x:si>
  <x:si>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The Brave and the Bold #28 (1960)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</x:si>
  <x:si>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</x:si>
  <x:si>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</x:si>
  <x:si>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</x:si>
  <x:si>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</x:si>
  <x:si>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</x:si>
  <x:si>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</x:si>
  <x:si>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</x:si>
  <x:si>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</x:si>
  <x:si>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</x:si>
  <x:si>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</x:si>
  <x:si>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</x:si>
  <x:si>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</x:si>
  <x:si>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</x:si>
  <x:si>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</x:si>
  <x:si>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</x:si>
  <x:si>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</x:si>
  <x:si>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</x:si>
  <x:si>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</x:si>
  <x:si>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</x:si>
  <x:si>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DC Comics</x:t>
  </x:si>
  <x:si>
    <x:t xml:space="preserve">BOOM! Studios</x:t>
  </x:si>
  <x:si>
    <x:t xml:space="preserve">Whatnot Publishing</x:t>
  </x:si>
  <x:si>
    <x:t xml:space="preserve">Ablaze</x:t>
  </x:si>
  <x:si>
    <x:t xml:space="preserve">Counterpoint Comics</x:t>
  </x:si>
  <x:si>
    <x:t xml:space="preserve">Candidate</x:t>
  </x:si>
  <x:si>
    <x:t xml:space="preserve">Decision</x:t>
  </x:si>
  <x:si>
    <x:t xml:space="preserve">Reason</x:t>
  </x:si>
  <x:si>
    <x:t xml:space="preserve">Best Source</x:t>
  </x:si>
  <x:si>
    <x:t xml:space="preserve">Follow-up</x:t>
  </x:si>
  <x:si>
    <x:t xml:space="preserve">galko LCG list (18 items)</x:t>
  </x:si>
  <x:si>
    <x:t xml:space="preserve">Source</x:t>
  </x:si>
  <x:si>
    <x:t xml:space="preserve">Primary lead list pulled in full via the browser on 2026-10-13; raw dump saved to the project.</x:t>
  </x:si>
  <x:si>
    <x:t xml:space="preserve">https://leagueofcomicgeeks.com/profile/galko/lists/9766</x:t>
  </x:si>
  <x:si>
    <x:t xml:space="preserve">The Brave and the Bold #28 (1959)</x:t>
  </x:si>
  <x:si>
    <x:t xml:space="preserve">Excluded</x:t>
  </x:si>
  <x:si>
    <x:t xml:space="preserve">The original issue or a reprint of it.</x:t>
  </x:si>
  <x:si>
    <x:t xml:space="preserve">https://leagueofcomicgeeks.com/comic/4669434/the-brave-and-the-bold-28</x:t>
  </x:si>
  <x:si>
    <x:t xml:space="preserve">The Brave and the Bold #28 Loot Crate 2016 Edition (2016)</x:t>
  </x:si>
  <x:si>
    <x:t xml:space="preserve">https://leagueofcomicgeeks.com/comic/4669434/the-brave-and-the-bold-28?variant=1639631</x:t>
  </x:si>
  <x:si>
    <x:t xml:space="preserve">The Brave and the Bold #28 Facsimile Edition 2020 (2020)</x:t>
  </x:si>
  <x:si>
    <x:t xml:space="preserve">Reprint/facsimile/replica edition of an existing cover.</x:t>
  </x:si>
  <x:si>
    <x:t xml:space="preserve">https://leagueofcomicgeeks.com/comic/4669434/the-brave-and-the-bold-28?variant=8297470</x:t>
  </x:si>
  <x:si>
    <x:t xml:space="preserve">The Brave and the Bold #28 Chad Hardin Made By Artist Exclusive Facsimile Edition (2022)</x:t>
  </x:si>
  <x:si>
    <x:t xml:space="preserve">https://leagueofcomicgeeks.com/comic/4669434/the-brave-and-the-bold-28?variant=3931341</x:t>
  </x:si>
  <x:si>
    <x:t xml:space="preserve">The Brave and the Bold #28 Facsimile Edition 2022 (2022)</x:t>
  </x:si>
  <x:si>
    <x:t xml:space="preserve">https://leagueofcomicgeeks.com/comic/4669434/the-brave-and-the-bold-28?variant=8072791</x:t>
  </x:si>
  <x:si>
    <x:t xml:space="preserve">The Brave and the Bold #28 Chad Hardin 'Made By Artist' facsimile exclusive (2022)</x:t>
  </x:si>
  <x:si>
    <x:t xml:space="preserve">Watchlist</x:t>
  </x:si>
  <x:si>
    <x:t xml:space="preserve">Facsimile with a possibly new Chad Hardin cover; excluded by the facsimile rule.</x:t>
  </x:si>
  <x:si>
    <x:t xml:space="preserve">Image check; add if new homage art.</x:t>
  </x:si>
  <x:si>
    <x:t xml:space="preserve">The Brave and the Bold #28 Loot Crate 2016 Edition</x:t>
  </x:si>
  <x:si>
    <x:t xml:space="preserve">Reprint of the original for Loot Crate.</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</x:si>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</x:sst>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yyyy-mm-dd"/>
    <x:numFmt numFmtId="201"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3">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201" fontId="0" fillId="0" borderId="0" xfId="0" applyNumberFormat="1" applyFont="1" applyFill="1" applyBorder="1" applyAlignment="1">
      <x:alignment horizontal="general" vertical="bottom" wrapText="1"/>
    </x:xf>
    <x:xf numFmtId="200" fontId="0"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bottom" wrapText="1"/>
    </x:xf>
    <x:xf numFmtId="164" fontId="1" fillId="0" borderId="0" xfId="0" applyFont="1" applyBorder="0"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9">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cb9897c8454843f6" /><Relationship Type="http://schemas.openxmlformats.org/officeDocument/2006/relationships/theme" Target="/xl/theme/theme1.xml" Id="Reee1772a52224435" /><Relationship Type="http://schemas.openxmlformats.org/officeDocument/2006/relationships/sharedStrings" Target="/xl/sharedStrings.xml" Id="R4633508862b14330" /><Relationship Type="http://schemas.openxmlformats.org/officeDocument/2006/relationships/worksheet" Target="/xl/worksheets/sheet1.xml" Id="Rbd1b64bc1ab84b2d" /><Relationship Type="http://schemas.openxmlformats.org/officeDocument/2006/relationships/worksheet" Target="/xl/worksheets/sheet2.xml" Id="R8667769033774f59" /><Relationship Type="http://schemas.openxmlformats.org/officeDocument/2006/relationships/worksheet" Target="/xl/worksheets/sheet3.xml" Id="R16c181a23f8142c0" /><Relationship Type="http://schemas.openxmlformats.org/officeDocument/2006/relationships/worksheet" Target="/xl/worksheets/sheet4.xml" Id="R2a08088c654c4ed1" /></Relationships>
</file>

<file path=xl/tables/table1.xml><?xml version="1.0" encoding="utf-8"?>
<x:table xmlns:x="http://schemas.openxmlformats.org/spreadsheetml/2006/main" id="1" name="BB28Catalog" displayName="BB28Catalog" ref="A1:X18" headerRowCount="1" totalsRowCount="0" totalsRowShown="0">
  <x:autoFilter ref="A1:X18"/>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leagueofcomicgeeks.com/comic/6936619/teen-titans-52" TargetMode="External" Id="R856ebaf7114043ec" /><Relationship Type="http://schemas.openxmlformats.org/officeDocument/2006/relationships/hyperlink" Target="https://leagueofcomicgeeks.com/profile/galko/lists/9766" TargetMode="External" Id="Rd4186c1636c847c1" /><Relationship Type="http://schemas.openxmlformats.org/officeDocument/2006/relationships/hyperlink" Target="https://s3.amazonaws.com/comicgeeks/comics/covers/medium-6936619.jpg" TargetMode="External" Id="R73bf89ef5aa64611" /><Relationship Type="http://schemas.openxmlformats.org/officeDocument/2006/relationships/hyperlink" Target="https://leagueofcomicgeeks.com/comic/4447803/bravest-warriors-2?variant=2434696" TargetMode="External" Id="Recb0da34c4fe4481" /><Relationship Type="http://schemas.openxmlformats.org/officeDocument/2006/relationships/hyperlink" Target="https://leagueofcomicgeeks.com/profile/galko/lists/9766" TargetMode="External" Id="R1ef4960abcfb49cc" /><Relationship Type="http://schemas.openxmlformats.org/officeDocument/2006/relationships/hyperlink" Target="https://s3.amazonaws.com/comicgeeks/comics/covers/medium-2434696.jpg" TargetMode="External" Id="R861f65243f124e22" /><Relationship Type="http://schemas.openxmlformats.org/officeDocument/2006/relationships/hyperlink" Target="https://leagueofcomicgeeks.com/comic/4377240/regular-show-1?variant=4998330" TargetMode="External" Id="Rc7b03951b852423e" /><Relationship Type="http://schemas.openxmlformats.org/officeDocument/2006/relationships/hyperlink" Target="https://leagueofcomicgeeks.com/profile/galko/lists/9766" TargetMode="External" Id="Rcdfaf24393fe4678" /><Relationship Type="http://schemas.openxmlformats.org/officeDocument/2006/relationships/hyperlink" Target="https://s3.amazonaws.com/comicgeeks/comics/covers/medium-4998330.jpg" TargetMode="External" Id="Rab1cce55f3d746b2" /><Relationship Type="http://schemas.openxmlformats.org/officeDocument/2006/relationships/hyperlink" Target="https://leagueofcomicgeeks.com/comic/3203902/justice-league-of-america-11?variant=5098964" TargetMode="External" Id="Rc0568c09eddc4914" /><Relationship Type="http://schemas.openxmlformats.org/officeDocument/2006/relationships/hyperlink" Target="https://leagueofcomicgeeks.com/profile/galko/lists/9766" TargetMode="External" Id="Re10143513cbd4431" /><Relationship Type="http://schemas.openxmlformats.org/officeDocument/2006/relationships/hyperlink" Target="https://s3.amazonaws.com/comicgeeks/comics/covers/medium-5098964.jpg" TargetMode="External" Id="Rc51bc5daa60940cf" /><Relationship Type="http://schemas.openxmlformats.org/officeDocument/2006/relationships/hyperlink" Target="https://leagueofcomicgeeks.com/comic/9522390/justice-league-38?variant=7354475" TargetMode="External" Id="R5f1b1529f2634dc0" /><Relationship Type="http://schemas.openxmlformats.org/officeDocument/2006/relationships/hyperlink" Target="https://leagueofcomicgeeks.com/profile/galko/lists/9766" TargetMode="External" Id="R91d1b46e4de0479a" /><Relationship Type="http://schemas.openxmlformats.org/officeDocument/2006/relationships/hyperlink" Target="https://s3.amazonaws.com/comicgeeks/comics/covers/medium-7354475.jpg" TargetMode="External" Id="R3d3dbd08ba76424e" /><Relationship Type="http://schemas.openxmlformats.org/officeDocument/2006/relationships/hyperlink" Target="https://leagueofcomicgeeks.com/comic/5838670/justice-league-1?variant=8832269" TargetMode="External" Id="Re391febf7c7949d5" /><Relationship Type="http://schemas.openxmlformats.org/officeDocument/2006/relationships/hyperlink" Target="https://unknowncomicbooks.com/products/search?q=brave+and+the+bold+28+homage" TargetMode="External" Id="Ra919e666d9d4438d" /><Relationship Type="http://schemas.openxmlformats.org/officeDocument/2006/relationships/hyperlink" Target="https://s3.amazonaws.com/comicgeeks/comics/covers/medium-8832269.jpg" TargetMode="External" Id="R309f4fadcadf4a12" /><Relationship Type="http://schemas.openxmlformats.org/officeDocument/2006/relationships/hyperlink" Target="https://leagueofcomicgeeks.com/comic/7460640/do-you-pooh-1?variant=5536004" TargetMode="External" Id="Re4bb0b89805e45c9" /><Relationship Type="http://schemas.openxmlformats.org/officeDocument/2006/relationships/hyperlink" Target="https://leagueofcomicgeeks.com/profile/galko/lists/9766" TargetMode="External" Id="Rd0ea3c11bbfa4d5a" /><Relationship Type="http://schemas.openxmlformats.org/officeDocument/2006/relationships/hyperlink" Target="https://s3.amazonaws.com/comicgeeks/comics/covers/medium-5536004.jpg" TargetMode="External" Id="R0c57c4d1d4cf4a79" /><Relationship Type="http://schemas.openxmlformats.org/officeDocument/2006/relationships/hyperlink" Target="https://leagueofcomicgeeks.com/comic/1244311/rwby-justice-league-6" TargetMode="External" Id="R1b0ca9abf1654f92" /><Relationship Type="http://schemas.openxmlformats.org/officeDocument/2006/relationships/hyperlink" Target="https://unknowncomicbooks.com/products/search?q=brave+and+the+bold+28+homage" TargetMode="External" Id="Ra97976cb2c974a49" /><Relationship Type="http://schemas.openxmlformats.org/officeDocument/2006/relationships/hyperlink" Target="https://s3.amazonaws.com/comicgeeks/comics/covers/medium-1244311.jpg" TargetMode="External" Id="Rb716194ba8d9488c" /><Relationship Type="http://schemas.openxmlformats.org/officeDocument/2006/relationships/hyperlink" Target="https://leagueofcomicgeeks.com/comic/7704164/tales-from-earth-6-a-celebration-of-stan-lee-1?variant=5097390" TargetMode="External" Id="Rce56381eed474998" /><Relationship Type="http://schemas.openxmlformats.org/officeDocument/2006/relationships/hyperlink" Target="https://leagueofcomicgeeks.com/profile/galko/lists/9766" TargetMode="External" Id="R248b5163c09d4c68" /><Relationship Type="http://schemas.openxmlformats.org/officeDocument/2006/relationships/hyperlink" Target="https://s3.amazonaws.com/comicgeeks/comics/covers/medium-5097390.jpg" TargetMode="External" Id="R28fadd62fb9c4474" /><Relationship Type="http://schemas.openxmlformats.org/officeDocument/2006/relationships/hyperlink" Target="https://leagueofcomicgeeks.com/comic/6630626/the-mighty-barbarians-1?variant=6705307" TargetMode="External" Id="R959c9dd37fe140eb" /><Relationship Type="http://schemas.openxmlformats.org/officeDocument/2006/relationships/hyperlink" Target="https://leagueofcomicgeeks.com/profile/galko/lists/9766" TargetMode="External" Id="R37f43bd2011d43ab" /><Relationship Type="http://schemas.openxmlformats.org/officeDocument/2006/relationships/hyperlink" Target="https://s3.amazonaws.com/comicgeeks/comics/covers/medium-6705307.jpg" TargetMode="External" Id="R6c75704f52b9458c" /><Relationship Type="http://schemas.openxmlformats.org/officeDocument/2006/relationships/hyperlink" Target="https://leagueofcomicgeeks.com/comic/8738013/crashdown-1?variant=3768896" TargetMode="External" Id="R330c62c40d3e400a" /><Relationship Type="http://schemas.openxmlformats.org/officeDocument/2006/relationships/hyperlink" Target="https://leagueofcomicgeeks.com/profile/galko/lists/9766" TargetMode="External" Id="R869b48e6b41f46f1" /><Relationship Type="http://schemas.openxmlformats.org/officeDocument/2006/relationships/hyperlink" Target="https://s3.amazonaws.com/comicgeeks/comics/covers/medium-3768896.jpg" TargetMode="External" Id="R888557dcb97e45cd" /><Relationship Type="http://schemas.openxmlformats.org/officeDocument/2006/relationships/table" Target="/xl/tables/table1.xml" Id="Rf70ebe99d99d48bd"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9766" TargetMode="External" Id="R738f1b66df45423a" /><Relationship Type="http://schemas.openxmlformats.org/officeDocument/2006/relationships/hyperlink" Target="https://leagueofcomicgeeks.com/comic/4669434/the-brave-and-the-bold-28" TargetMode="External" Id="R6d866126ab71428e" /><Relationship Type="http://schemas.openxmlformats.org/officeDocument/2006/relationships/hyperlink" Target="https://leagueofcomicgeeks.com/comic/4669434/the-brave-and-the-bold-28?variant=1639631" TargetMode="External" Id="Ra6272493cc0e4c0d" /><Relationship Type="http://schemas.openxmlformats.org/officeDocument/2006/relationships/hyperlink" Target="https://leagueofcomicgeeks.com/comic/4669434/the-brave-and-the-bold-28?variant=8297470" TargetMode="External" Id="R23fbed95de6d46fd" /><Relationship Type="http://schemas.openxmlformats.org/officeDocument/2006/relationships/hyperlink" Target="https://leagueofcomicgeeks.com/comic/4669434/the-brave-and-the-bold-28?variant=3931341" TargetMode="External" Id="R4d89c3a738c04ed3" /><Relationship Type="http://schemas.openxmlformats.org/officeDocument/2006/relationships/hyperlink" Target="https://leagueofcomicgeeks.com/comic/4669434/the-brave-and-the-bold-28?variant=8072791" TargetMode="External" Id="R35f727770c2f4d7f" /><Relationship Type="http://schemas.openxmlformats.org/officeDocument/2006/relationships/hyperlink" Target="https://leagueofcomicgeeks.com/comic/4669434/the-brave-and-the-bold-28?variant=3931341" TargetMode="External" Id="R3c1f2e472fd04ac5" /><Relationship Type="http://schemas.openxmlformats.org/officeDocument/2006/relationships/hyperlink" Target="https://leagueofcomicgeeks.com/comic/4669434/the-brave-and-the-bold-28?variant=1639631" TargetMode="External" Id="Rabc41eef9d634166" /><Relationship Type="http://schemas.openxmlformats.org/officeDocument/2006/relationships/hyperlink" Target="https://leagueofcomicgeeks.com/comic/4669434/the-brave-and-the-bold-28?variant=1639631" TargetMode="External" Id="R542fdf66cd084c0a" /><Relationship Type="http://schemas.openxmlformats.org/officeDocument/2006/relationships/hyperlink" Target="https://leagueofcomicgeeks.com/comic/4669434/the-brave-and-the-bold-28?variant=1639631" TargetMode="External" Id="Re6027ff65cb74e32" /><Relationship Type="http://schemas.openxmlformats.org/officeDocument/2006/relationships/hyperlink" Target="https://leagueofcomicgeeks.com/comic/4669434/the-brave-and-the-bold-28?variant=1639631" TargetMode="External" Id="R0c6cb7f8c531474c" /><Relationship Type="http://schemas.openxmlformats.org/officeDocument/2006/relationships/hyperlink" Target="https://leagueofcomicgeeks.com/comic/4669434/the-brave-and-the-bold-28?variant=1639631" TargetMode="External" Id="R9820381d3da04ede" /><Relationship Type="http://schemas.openxmlformats.org/officeDocument/2006/relationships/hyperlink" Target="https://leagueofcomicgeeks.com/comic/4669434/the-brave-and-the-bold-28?variant=1639631" TargetMode="External" Id="Rc76281a8b5d04f25" /><Relationship Type="http://schemas.openxmlformats.org/officeDocument/2006/relationships/hyperlink" Target="https://leagueofcomicgeeks.com/comic/4669434/the-brave-and-the-bold-28?variant=1639631" TargetMode="External" Id="R3cc691ee41b446d0" /><Relationship Type="http://schemas.openxmlformats.org/officeDocument/2006/relationships/hyperlink" Target="https://leagueofcomicgeeks.com/comic/4669434/the-brave-and-the-bold-28?variant=1639631" TargetMode="External" Id="Rdbc7857a19a94451" /><Relationship Type="http://schemas.openxmlformats.org/officeDocument/2006/relationships/hyperlink" Target="https://leagueofcomicgeeks.com/comic/4669434/the-brave-and-the-bold-28?variant=1639631" TargetMode="External" Id="R5fb07a66319643d0" /><Relationship Type="http://schemas.openxmlformats.org/officeDocument/2006/relationships/hyperlink" Target="https://leagueofcomicgeeks.com/comic/4669434/the-brave-and-the-bold-28?variant=1639631" TargetMode="External" Id="R2c7a77175f3c447e" /><Relationship Type="http://schemas.openxmlformats.org/officeDocument/2006/relationships/hyperlink" Target="https://leagueofcomicgeeks.com/comic/4669434/the-brave-and-the-bold-28?variant=1639631" TargetMode="External" Id="Rdf8d15543d2b45ed" /><Relationship Type="http://schemas.openxmlformats.org/officeDocument/2006/relationships/hyperlink" Target="https://leagueofcomicgeeks.com/comic/4669434/the-brave-and-the-bold-28?variant=1639631" TargetMode="External" Id="R3b98832dcd9749c4" /><Relationship Type="http://schemas.openxmlformats.org/officeDocument/2006/relationships/hyperlink" Target="https://leagueofcomicgeeks.com/comic/4669434/the-brave-and-the-bold-28?variant=1639631" TargetMode="External" Id="R92d96247dd574749" /><Relationship Type="http://schemas.openxmlformats.org/officeDocument/2006/relationships/hyperlink" Target="https://leagueofcomicgeeks.com/comic/4669434/the-brave-and-the-bold-28?variant=1639631" TargetMode="External" Id="R3e745a194f95417e" /><Relationship Type="http://schemas.openxmlformats.org/officeDocument/2006/relationships/hyperlink" Target="https://leagueofcomicgeeks.com/comic/4669434/the-brave-and-the-bold-28?variant=1639631" TargetMode="External" Id="Rbf4b63a3aa7742ac" /><Relationship Type="http://schemas.openxmlformats.org/officeDocument/2006/relationships/hyperlink" Target="https://leagueofcomicgeeks.com/comic/4669434/the-brave-and-the-bold-28?variant=1639631" TargetMode="External" Id="Ra2f08c88e66b4d44" /><Relationship Type="http://schemas.openxmlformats.org/officeDocument/2006/relationships/hyperlink" Target="https://leagueofcomicgeeks.com/comic/4669434/the-brave-and-the-bold-28?variant=1639631" TargetMode="External" Id="Rc8b40746425c46a0" /><Relationship Type="http://schemas.openxmlformats.org/officeDocument/2006/relationships/hyperlink" Target="https://leagueofcomicgeeks.com/comic/4669434/the-brave-and-the-bold-28?variant=1639631" TargetMode="External" Id="R745f16cacfae4d5f" /><Relationship Type="http://schemas.openxmlformats.org/officeDocument/2006/relationships/hyperlink" Target="https://leagueofcomicgeeks.com/comic/4669434/the-brave-and-the-bold-28?variant=1639631" TargetMode="External" Id="Rb91f25e1116846c0" /><Relationship Type="http://schemas.openxmlformats.org/officeDocument/2006/relationships/hyperlink" Target="https://leagueofcomicgeeks.com/comic/4669434/the-brave-and-the-bold-28?variant=1639631" TargetMode="External" Id="R8f6e3e7381a44433" /><Relationship Type="http://schemas.openxmlformats.org/officeDocument/2006/relationships/hyperlink" Target="https://leagueofcomicgeeks.com/comic/4669434/the-brave-and-the-bold-28?variant=1639631" TargetMode="External" Id="R63b04a7ff6b74dd9" /><Relationship Type="http://schemas.openxmlformats.org/officeDocument/2006/relationships/hyperlink" Target="https://leagueofcomicgeeks.com/comic/4669434/the-brave-and-the-bold-28?variant=1639631" TargetMode="External" Id="R5a49a2df99124b19" /><Relationship Type="http://schemas.openxmlformats.org/officeDocument/2006/relationships/hyperlink" Target="https://leagueofcomicgeeks.com/comic/4669434/the-brave-and-the-bold-28?variant=1639631" TargetMode="External" Id="Rf173c4f916ea43ef" /></Relationships>
</file>

<file path=xl/worksheets/sheet1.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4" hidden="0" customWidth="1"/>
    <x:col min="2" max="2" width="28" hidden="0" customWidth="1"/>
    <x:col min="3" max="3" width="16" hidden="0" customWidth="1"/>
    <x:col min="4" max="4" width="7" hidden="0" customWidth="1"/>
    <x:col min="5" max="5" width="20" hidden="0" customWidth="1"/>
    <x:col min="6" max="6" width="26" hidden="0" customWidth="1"/>
    <x:col min="7" max="7" width="24" hidden="0" customWidth="1"/>
    <x:col min="8" max="8" width="18" hidden="0" customWidth="1"/>
    <x:col min="9" max="9" width="22" hidden="0" customWidth="1"/>
    <x:col min="10" max="10" width="18" hidden="0" customWidth="1"/>
    <x:col min="11" max="11" width="16" hidden="0" customWidth="1"/>
    <x:col min="12" max="12" width="12" hidden="0" customWidth="1"/>
    <x:col min="13" max="13" width="20" hidden="0" customWidth="1"/>
    <x:col min="14" max="14" width="13" hidden="0" customWidth="1"/>
    <x:col min="15" max="15" width="14" hidden="0" customWidth="1"/>
    <x:col min="16" max="17" width="50" hidden="0" customWidth="1"/>
    <x:col min="18" max="18" width="13" hidden="0" customWidth="1"/>
    <x:col min="19" max="21" width="40" hidden="0" customWidth="1"/>
    <x:col min="22" max="22" width="14" hidden="0" customWidth="1"/>
    <x:col min="23" max="23" width="11" hidden="0" customWidth="1"/>
    <x:col min="24" max="24" width="20" hidden="0" customWidth="1"/>
  </x:cols>
  <x:sheetData>
    <x:row r="1" ht="30" hidden="0"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c r="T1" s="1" t="s">
        <x:v>19</x:v>
      </x:c>
      <x:c r="U1" s="1" t="s">
        <x:v>20</x:v>
      </x:c>
      <x:c r="V1" s="1" t="s">
        <x:v>21</x:v>
      </x:c>
      <x:c r="W1" s="1" t="s">
        <x:v>22</x:v>
      </x:c>
      <x:c r="X1" s="1" t="s">
        <x:v>23</x:v>
      </x:c>
    </x:row>
    <x:row r="2" ht="72" hidden="0" customHeight="1">
      <x:c r="A2" s="15" t="str">
        <x:v>CL-BB28-0001</x:v>
      </x:c>
      <x:c r="B2" s="15" t="str">
        <x:v>Teen Titans</x:v>
      </x:c>
      <x:c r="C2" s="15" t="str">
        <x:v>#52</x:v>
      </x:c>
      <x:c r="D2" s="13" t="n">
        <x:v>2007</x:v>
      </x:c>
      <x:c r="E2" s="15" t="str">
        <x:v>DC Comics</x:v>
      </x:c>
      <x:c r="F2" s="15" t="str">
        <x:v>Alé Garza; Scott Williams</x:v>
      </x:c>
      <x:c r="G2" s="15" t="str">
        <x:v>Standard cover</x:v>
      </x:c>
      <x:c r="H2" s="15" t="str">
        <x:v>Direct homage</x:v>
      </x:c>
      <x:c r="I2" s="15" t="str">
        <x:v>Starro; Supergirl (Kara Zor-El); Robin (Tim Drake); Kid Devil; Miss Martian; Blue Beetle (Jaime Reyes); Ravager (Rose Wilson); Wonder Girl (Cassie Sandsmark)</x:v>
      </x:c>
      <x:c r="J2" s="15" t="str">
        <x:v>No exclusive designation found</x:v>
      </x:c>
      <x:c r="K2" s="15" t="str">
        <x:v>No convention designation found</x:v>
      </x:c>
      <x:c r="L2" s="15" t="str">
        <x:v>Not publicly verified</x:v>
      </x:c>
      <x:c r="M2" s="15" t="str">
        <x:v>Standard cover</x:v>
      </x:c>
      <x:c r="N2" s="15" t="str">
        <x:v>US / English</x:v>
      </x:c>
      <x:c r="O2" s="11" t="n">
        <x:v>39379</x:v>
      </x:c>
      <x:c r="P2" s="15" t="str">
        <x:v>Reinterprets the central giant many-armed enemy and surrounding captured heroes composition of The Brave and the Bold #28; exact cover inspected.</x:v>
      </x:c>
      <x:c r="Q2" s="15" t="str">
        <x:v>Exact edition reviewed 2026-10-19. Native source below preferred 900 × 1400 pixels; no upscaling.</x:v>
      </x:c>
      <x:c r="R2" s="15" t="str">
        <x:v>Verified</x:v>
      </x:c>
      <x:c r="S2" s="16" t="str">
        <x:v>https://www.comics.org/issue/386929/</x:v>
      </x:c>
      <x:c r="T2" s="16" t="str">
        <x:v>https://leagueofcomicgeeks.com/comic/6936619/teen-titans-52</x:v>
      </x:c>
      <x:c r="U2" s="16" t="str">
        <x:v>https://s3.amazonaws.com/comicgeeks/comics/covers/large-6936619.jpg</x:v>
      </x:c>
      <x:c r="V2" s="15" t="str">
        <x:v>Not verified</x:v>
      </x:c>
      <x:c r="W2" s="15" t="str">
        <x:v>Published</x:v>
      </x:c>
      <x:c r="X2" s="15" t="str">
        <x:v>Reviewed 2026-10-19</x:v>
      </x:c>
    </x:row>
    <x:row r="3" ht="72" hidden="0" customHeight="1">
      <x:c r="A3" s="15" t="str">
        <x:v>CL-BB28-0002</x:v>
      </x:c>
      <x:c r="B3" s="15" t="str">
        <x:v>Bravest Warriors</x:v>
      </x:c>
      <x:c r="C3" s="15" t="str">
        <x:v>#2</x:v>
      </x:c>
      <x:c r="D3" s="13" t="n">
        <x:v>2012</x:v>
      </x:c>
      <x:c r="E3" s="15" t="str">
        <x:v>BOOM! Studios</x:v>
      </x:c>
      <x:c r="F3" s="15" t="str">
        <x:v>Mike Holmes</x:v>
      </x:c>
      <x:c r="G3" s="15" t="str">
        <x:v>Mike Holmes retailer incentive variant</x:v>
      </x:c>
      <x:c r="H3" s="15" t="str">
        <x:v>Direct homage</x:v>
      </x:c>
      <x:c r="I3" s="15" t="str">
        <x:v>Chris Kirkman; Beth Tezuka; Danny Vasquez; Wallow</x:v>
      </x:c>
      <x:c r="J3" s="15" t="str">
        <x:v>No exclusive designation found</x:v>
      </x:c>
      <x:c r="K3" s="15" t="str">
        <x:v>No convention designation found</x:v>
      </x:c>
      <x:c r="L3" s="15" t="str">
        <x:v>Not publicly verified</x:v>
      </x:c>
      <x:c r="M3" s="15" t="str">
        <x:v>Variant cover</x:v>
      </x:c>
      <x:c r="N3" s="15" t="str">
        <x:v>US / English</x:v>
      </x:c>
      <x:c r="O3" s="11" t="n">
        <x:v>41234</x:v>
      </x:c>
      <x:c r="P3" s="15" t="str">
        <x:v>Reinterprets the central giant many-armed enemy and surrounding captured heroes composition of The Brave and the Bold #28; exact cover inspected.</x:v>
      </x:c>
      <x:c r="Q3" s="15" t="str">
        <x:v>Exact edition reviewed 2026-10-19. Additional characters or incarnation identities remain unresolved. Contemporary retailer solicitation variants conflict with database cover credit; exact inspected art is signed MH/after Sekowsky. Ratio not verified for this exact variant; do not transfer other cover ratios. Native source below preferred 900 × 1400 pixels; no upscaling. Some depicted identities remain unresolved.</x:v>
      </x:c>
      <x:c r="R3" s="15" t="str">
        <x:v>Verified</x:v>
      </x:c>
      <x:c r="S3" s="16" t="str">
        <x:v>https://www.comics.org/issue/1103510/</x:v>
      </x:c>
      <x:c r="T3" s="16" t="str">
        <x:v>https://leagueofcomicgeeks.com/comic/4447803/bravest-warriors-2?variant=2434696</x:v>
      </x:c>
      <x:c r="U3" s="16" t="str">
        <x:v>https://s3.amazonaws.com/comicgeeks/comics/covers/large-2434696.jpg</x:v>
      </x:c>
      <x:c r="V3" s="15" t="str">
        <x:v>Not verified</x:v>
      </x:c>
      <x:c r="W3" s="15" t="str">
        <x:v>Published</x:v>
      </x:c>
      <x:c r="X3" s="15" t="str">
        <x:v>Reviewed 2026-10-19</x:v>
      </x:c>
    </x:row>
    <x:row r="4" ht="72" hidden="0" customHeight="1">
      <x:c r="A4" s="15" t="str">
        <x:v>CL-BB28-0003</x:v>
      </x:c>
      <x:c r="B4" s="15" t="str">
        <x:v>Regular Show</x:v>
      </x:c>
      <x:c r="C4" s="15" t="str">
        <x:v>#1</x:v>
      </x:c>
      <x:c r="D4" s="13" t="n">
        <x:v>2013</x:v>
      </x:c>
      <x:c r="E4" s="15" t="str">
        <x:v>BOOM! Studios</x:v>
      </x:c>
      <x:c r="F4" s="15" t="str">
        <x:v>Charles Paul Wilson III</x:v>
      </x:c>
      <x:c r="G4" s="15" t="str">
        <x:v>Ultimate Comics Charles Paul Wilson III Variant</x:v>
      </x:c>
      <x:c r="H4" s="15" t="str">
        <x:v>Direct homage</x:v>
      </x:c>
      <x:c r="I4" s="15" t="str">
        <x:v>Coffee Bean; Translator; Rigby; Mordecai; Benson; Pops; Skips</x:v>
      </x:c>
      <x:c r="J4" s="15" t="str">
        <x:v>Ultimate Comics</x:v>
      </x:c>
      <x:c r="K4" s="15" t="str">
        <x:v>No convention designation found</x:v>
      </x:c>
      <x:c r="L4" s="15" t="str">
        <x:v>500 copies (secondary catalog; publisher/retailer statement not located)</x:v>
      </x:c>
      <x:c r="M4" s="15" t="str">
        <x:v>Variant cover</x:v>
      </x:c>
      <x:c r="N4" s="15" t="str">
        <x:v>US / English</x:v>
      </x:c>
      <x:c r="O4" s="11" t="n">
        <x:v>41409</x:v>
      </x:c>
      <x:c r="P4" s="15" t="str">
        <x:v>Reinterprets the central giant many-armed enemy and surrounding captured heroes composition of The Brave and the Bold #28; exact cover inspected.</x:v>
      </x:c>
      <x:c r="Q4" s="15" t="str">
        <x:v>Exact edition reviewed 2026-10-19. Retailer native 1952 × 2972 full scan. Retailer product additional-information Publisher=Marvel is a cataloging error; correct publisher remains BOOM!/KaBOOM!.</x:v>
      </x:c>
      <x:c r="R4" s="15" t="str">
        <x:v>Verified</x:v>
      </x:c>
      <x:c r="S4" s="16" t="str">
        <x:v>https://my.comics.org/issue/1132714/</x:v>
      </x:c>
      <x:c r="T4" s="16" t="str">
        <x:v>https://leagueofcomicgeeks.com/comic/4377240/regular-show-1?variant=4998330</x:v>
      </x:c>
      <x:c r="U4" s="16" t="str">
        <x:v>https://ultimatecomics.com/wp-content/uploads/2021/07/Scan2021-07-20_120943.jpg</x:v>
      </x:c>
      <x:c r="V4" s="15" t="str">
        <x:v>Not verified</x:v>
      </x:c>
      <x:c r="W4" s="15" t="str">
        <x:v>Published</x:v>
      </x:c>
      <x:c r="X4" s="15" t="str">
        <x:v>Reviewed 2026-10-19</x:v>
      </x:c>
    </x:row>
    <x:row r="5" ht="48" hidden="0" customHeight="1">
      <x:c r="A5" s="15" t="str">
        <x:v>CL-BB28-0004</x:v>
      </x:c>
      <x:c r="B5" s="15" t="str">
        <x:v>Justice League of America</x:v>
      </x:c>
      <x:c r="C5" s="15" t="str">
        <x:v>#11</x:v>
      </x:c>
      <x:c r="D5" s="13" t="n">
        <x:v>2014</x:v>
      </x:c>
      <x:c r="E5" s="15" t="str">
        <x:v>DC Comics</x:v>
      </x:c>
      <x:c r="F5" s="15" t="str">
        <x:v>Jon Katz</x:v>
      </x:c>
      <x:c r="G5" s="15" t="str">
        <x:v>1:25 Jon Katz Scribblenauts Unmasked Variant</x:v>
      </x:c>
      <x:c r="H5" s="15" t="str">
        <x:v>Direct homage</x:v>
      </x:c>
      <x:c r="I5" s="15" t="str">
        <x:v>Starro; Aquaman; Green Lantern (Hal Jordan); Wonder Woman; The Flash (Barry Allen); Martian Manhunter</x:v>
      </x:c>
      <x:c r="J5" s="15" t="str">
        <x:v>No exclusive designation found</x:v>
      </x:c>
      <x:c r="K5" s="15" t="str">
        <x:v>No convention designation found</x:v>
      </x:c>
      <x:c r="L5" s="15" t="str">
        <x:v>1:25 incentive ratio; absolute copies unknown</x:v>
      </x:c>
      <x:c r="M5" s="15" t="str">
        <x:v>Variant cover</x:v>
      </x:c>
      <x:c r="N5" s="15" t="str">
        <x:v>US / English</x:v>
      </x:c>
      <x:c r="O5" s="11" t="n">
        <x:v>41654</x:v>
      </x:c>
      <x:c r="P5" s="15" t="str">
        <x:v>Reinterprets the central giant many-armed enemy and surrounding captured heroes composition of The Brave and the Bold #28; exact cover inspected.</x:v>
      </x:c>
      <x:c r="Q5" s="15" t="str">
        <x:v>Exact edition reviewed 2026-10-19. Native source below preferred 900 × 1400 pixels; no upscaling.</x:v>
      </x:c>
      <x:c r="R5" s="15" t="str">
        <x:v>Verified</x:v>
      </x:c>
      <x:c r="S5" s="16" t="str">
        <x:v>https://www.comics.org/issue/1189928/</x:v>
      </x:c>
      <x:c r="T5" s="16" t="str">
        <x:v>https://leagueofcomicgeeks.com/comic/3203902/justice-league-of-america-11?variant=5098964</x:v>
      </x:c>
      <x:c r="U5" s="16" t="str">
        <x:v>https://s3.amazonaws.com/comicgeeks/comics/covers/large-5098964.jpg</x:v>
      </x:c>
      <x:c r="V5" s="15" t="str">
        <x:v>Not verified</x:v>
      </x:c>
      <x:c r="W5" s="15" t="str">
        <x:v>Published</x:v>
      </x:c>
      <x:c r="X5" s="15" t="str">
        <x:v>Reviewed 2026-10-19</x:v>
      </x:c>
    </x:row>
    <x:row r="6" ht="48" hidden="0" customHeight="1">
      <x:c r="A6" s="15" t="str">
        <x:v>CL-BB28-0005</x:v>
      </x:c>
      <x:c r="B6" s="15" t="str">
        <x:v>Justice League</x:v>
      </x:c>
      <x:c r="C6" s="15" t="str">
        <x:v>#38</x:v>
      </x:c>
      <x:c r="D6" s="13" t="n">
        <x:v>2015</x:v>
      </x:c>
      <x:c r="E6" s="15" t="str">
        <x:v>DC Comics</x:v>
      </x:c>
      <x:c r="F6" s="15" t="str">
        <x:v>Tony Harris</x:v>
      </x:c>
      <x:c r="G6" s="15" t="str">
        <x:v>Tony Harris The Flash 75th Anniversary Variant</x:v>
      </x:c>
      <x:c r="H6" s="15" t="str">
        <x:v>Direct homage</x:v>
      </x:c>
      <x:c r="I6" s="15" t="str">
        <x:v>Starro; Aquaman; Green Lantern (Hal Jordan); Wonder Woman; The Flash (Barry Allen); Martian Manhunter</x:v>
      </x:c>
      <x:c r="J6" s="15" t="str">
        <x:v>No exclusive designation found</x:v>
      </x:c>
      <x:c r="K6" s="15" t="str">
        <x:v>No convention designation found</x:v>
      </x:c>
      <x:c r="L6" s="15" t="str">
        <x:v>Not publicly verified</x:v>
      </x:c>
      <x:c r="M6" s="15" t="str">
        <x:v>Variant cover</x:v>
      </x:c>
      <x:c r="N6" s="15" t="str">
        <x:v>US / English</x:v>
      </x:c>
      <x:c r="O6" s="11" t="n">
        <x:v>42025</x:v>
      </x:c>
      <x:c r="P6" s="15" t="str">
        <x:v>Reinterprets the central giant many-armed enemy and surrounding captured heroes composition of The Brave and the Bold #28; exact cover inspected.</x:v>
      </x:c>
      <x:c r="Q6" s="15" t="str">
        <x:v>Exact edition reviewed 2026-10-19. Native source below preferred 900 × 1400 pixels; no upscaling.</x:v>
      </x:c>
      <x:c r="R6" s="15" t="str">
        <x:v>Verified</x:v>
      </x:c>
      <x:c r="S6" s="16" t="str">
        <x:v>https://www.comics.org/issue/1311443/?issue_detail=2</x:v>
      </x:c>
      <x:c r="T6" s="16" t="str">
        <x:v>https://leagueofcomicgeeks.com/comic/9522390/justice-league-38?variant=7354475</x:v>
      </x:c>
      <x:c r="U6" s="16" t="str">
        <x:v>https://s3.amazonaws.com/comicgeeks/comics/covers/large-7354475.jpg</x:v>
      </x:c>
      <x:c r="V6" s="15" t="str">
        <x:v>Not verified</x:v>
      </x:c>
      <x:c r="W6" s="15" t="str">
        <x:v>Published</x:v>
      </x:c>
      <x:c r="X6" s="15" t="str">
        <x:v>Reviewed 2026-10-19</x:v>
      </x:c>
    </x:row>
    <x:row r="7" ht="72" hidden="0" customHeight="1">
      <x:c r="A7" s="15" t="str">
        <x:v>CL-BB28-0006</x:v>
      </x:c>
      <x:c r="B7" s="15" t="str">
        <x:v>Justice League</x:v>
      </x:c>
      <x:c r="C7" s="15" t="str">
        <x:v>#1</x:v>
      </x:c>
      <x:c r="D7" s="13" t="n">
        <x:v>2018</x:v>
      </x:c>
      <x:c r="E7" s="15" t="str">
        <x:v>DC Comics</x:v>
      </x:c>
      <x:c r="F7" s="15" t="str">
        <x:v>Clayton Crain</x:v>
      </x:c>
      <x:c r="G7" s="15" t="str">
        <x:v>Clayton Crain homage / secret / virgin variants (related editions)</x:v>
      </x:c>
      <x:c r="H7" s="15" t="str">
        <x:v>Direct homage</x:v>
      </x:c>
      <x:c r="I7" s="15" t="str">
        <x:v>Starro; Green Lantern; Batman; Wonder Woman; Martian Manhunter</x:v>
      </x:c>
      <x:c r="J7" s="15" t="str">
        <x:v>Frankie's Comics / Sad Lemon Comics</x:v>
      </x:c>
      <x:c r="K7" s="15" t="str">
        <x:v>No convention designation found</x:v>
      </x:c>
      <x:c r="L7" s="15" t="str">
        <x:v>Not publicly verified</x:v>
      </x:c>
      <x:c r="M7" s="15" t="str">
        <x:v>Virgin</x:v>
      </x:c>
      <x:c r="N7" s="15" t="str">
        <x:v>US / English</x:v>
      </x:c>
      <x:c r="O7" s="11" t="n">
        <x:v>43257</x:v>
      </x:c>
      <x:c r="P7" s="15" t="str">
        <x:v>Reinterprets the central giant many-armed enemy and surrounding captured heroes composition of The Brave and the Bold #28; exact cover inspected.</x:v>
      </x:c>
      <x:c r="Q7" s="15" t="str">
        <x:v>Exact edition reviewed 2026-10-19. Additional characters or incarnation identities remain unresolved. Original three-entry grouping retained. Crain secret variant may alter character renderings; catalog as related editions, do not assert all three artworks identical. Primary scan is the supplied homage artwork. Native source below preferred 900 × 1400 pixels; no upscaling. Some depicted identities remain unresolved.</x:v>
      </x:c>
      <x:c r="R7" s="15" t="str">
        <x:v>Partial</x:v>
      </x:c>
      <x:c r="S7" s="16" t="str">
        <x:v>https://www.comicpriceguide.co.uk/us_issues.php?ic=66356</x:v>
      </x:c>
      <x:c r="T7" s="16" t="str">
        <x:v>https://leagueofcomicgeeks.com/comic/5838670/justice-league-1?variant=8832269</x:v>
      </x:c>
      <x:c r="U7" s="16" t="str">
        <x:v>https://s3.amazonaws.com/comicgeeks/comics/covers/large-8832269.jpg</x:v>
      </x:c>
      <x:c r="V7" s="15" t="str">
        <x:v>Not verified</x:v>
      </x:c>
      <x:c r="W7" s="15" t="str">
        <x:v>Published</x:v>
      </x:c>
      <x:c r="X7" s="15" t="str">
        <x:v>Reviewed 2026-10-19</x:v>
      </x:c>
    </x:row>
    <x:row r="8" ht="72" hidden="0" customHeight="1">
      <x:c r="A8" s="15" t="str">
        <x:v>CL-BB28-0007</x:v>
      </x:c>
      <x:c r="B8" s="15" t="str">
        <x:v>Do You Pooh?</x:v>
      </x:c>
      <x:c r="C8" s="15" t="str">
        <x:v>#1</x:v>
      </x:c>
      <x:c r="D8" s="13" t="n">
        <x:v>2019</x:v>
      </x:c>
      <x:c r="E8" s="15" t="str">
        <x:v>Counterpoint Comics</x:v>
      </x:c>
      <x:c r="F8" s="15" t="str">
        <x:v>Marat Mychaels</x:v>
      </x:c>
      <x:c r="G8" s="15" t="str">
        <x:v>Comic Xperience 2019 Marat Mychaels Justice League Homage Variant</x:v>
      </x:c>
      <x:c r="H8" s="15" t="str">
        <x:v>Parody / homage</x:v>
      </x:c>
      <x:c r="I8" s="15" t="str">
        <x:v>Winnie the Pooh; Tigger; Piglet; Eeyore</x:v>
      </x:c>
      <x:c r="J8" s="15" t="str">
        <x:v>Comic Xperience</x:v>
      </x:c>
      <x:c r="K8" s="15" t="str">
        <x:v>Lexington Comic &amp; Toy Convention 2019</x:v>
      </x:c>
      <x:c r="L8" s="15" t="str">
        <x:v>250 copies (printed numbering on supplied cover; one scan shows 141/250)</x:v>
      </x:c>
      <x:c r="M8" s="15" t="str">
        <x:v>Variant cover</x:v>
      </x:c>
      <x:c r="N8" s="15" t="str">
        <x:v>US / English</x:v>
      </x:c>
      <x:c r="O8" s="11" t="str">
        <x:v>2019 (convention edition; exact day not verified)</x:v>
      </x:c>
      <x:c r="P8" s="15" t="str">
        <x:v>Reinterprets the central giant many-armed enemy and surrounding captured heroes composition of The Brave and the Bold #28; exact cover inspected.</x:v>
      </x:c>
      <x:c r="Q8" s="15" t="str">
        <x:v>Exact edition reviewed 2026-10-19. Additional characters or incarnation identities remain unresolved. Book cover says Lexington’s Best Comic Con 2019. January 1 in workbook was a placeholder, not verified street date. Disney figures wear DC-inspired outfits; do not tag the borrowed DC identities as depicted characters. Native source below preferred 900 × 1400 pixels; no upscaling. Some depicted identities remain unresolved.</x:v>
      </x:c>
      <x:c r="R8" s="15" t="str">
        <x:v>Partial</x:v>
      </x:c>
      <x:c r="S8" s="16" t="str">
        <x:v>https://leagueofcomicgeeks.com/comic/7460640/do-you-pooh-1?variant=5536004</x:v>
      </x:c>
      <x:c r="T8" s="16" t="str">
        <x:v>https://leagueofcomicgeeks.com/profile/galko/lists/9766</x:v>
      </x:c>
      <x:c r="U8" s="16" t="str">
        <x:v>https://s3.amazonaws.com/comicgeeks/comics/covers/large-5536004.jpg</x:v>
      </x:c>
      <x:c r="V8" s="15" t="str">
        <x:v>Not verified</x:v>
      </x:c>
      <x:c r="W8" s="15" t="str">
        <x:v>Published</x:v>
      </x:c>
      <x:c r="X8" s="15" t="str">
        <x:v>Reviewed 2026-10-19</x:v>
      </x:c>
    </x:row>
    <x:row r="9" ht="36" hidden="0" customHeight="1">
      <x:c r="A9" s="15" t="str">
        <x:v>CL-BB28-0008</x:v>
      </x:c>
      <x:c r="B9" s="15" t="str">
        <x:v>RWBY / Justice League</x:v>
      </x:c>
      <x:c r="C9" s="15" t="str">
        <x:v>#6</x:v>
      </x:c>
      <x:c r="D9" s="13" t="n">
        <x:v>2021</x:v>
      </x:c>
      <x:c r="E9" s="15" t="str">
        <x:v>DC Comics</x:v>
      </x:c>
      <x:c r="F9" s="15" t="str">
        <x:v>Mirka Andolfo</x:v>
      </x:c>
      <x:c r="G9" s="15" t="str">
        <x:v>Standard cover</x:v>
      </x:c>
      <x:c r="H9" s="15" t="str">
        <x:v>Direct homage</x:v>
      </x:c>
      <x:c r="I9" s="15" t="str">
        <x:v>Starro; Superman; Batman; Wonder Woman; Green Lantern; The Flash</x:v>
      </x:c>
      <x:c r="J9" s="15" t="str">
        <x:v>No exclusive designation found</x:v>
      </x:c>
      <x:c r="K9" s="15" t="str">
        <x:v>No convention designation found</x:v>
      </x:c>
      <x:c r="L9" s="15" t="str">
        <x:v>Not publicly verified</x:v>
      </x:c>
      <x:c r="M9" s="15" t="str">
        <x:v>Standard cover</x:v>
      </x:c>
      <x:c r="N9" s="15" t="str">
        <x:v>US / English</x:v>
      </x:c>
      <x:c r="O9" s="11" t="n">
        <x:v>44467</x:v>
      </x:c>
      <x:c r="P9" s="15" t="str">
        <x:v>Reinterprets the central giant many-armed enemy and surrounding captured heroes composition of The Brave and the Bold #28; exact cover inspected.</x:v>
      </x:c>
      <x:c r="Q9" s="15" t="str">
        <x:v>Exact edition reviewed 2026-10-19. Additional characters or incarnation identities remain unresolved. Native source below preferred 900 × 1400 pixels; no upscaling. Some depicted identities remain unresolved.</x:v>
      </x:c>
      <x:c r="R9" s="15" t="str">
        <x:v>Verified</x:v>
      </x:c>
      <x:c r="S9" s="16" t="str">
        <x:v>https://www.comics.org/issue/2265896/</x:v>
      </x:c>
      <x:c r="T9" s="16" t="str">
        <x:v>https://leagueofcomicgeeks.com/comic/1244311/rwby-justice-league-6</x:v>
      </x:c>
      <x:c r="U9" s="16" t="str">
        <x:v>https://s3.amazonaws.com/comicgeeks/comics/covers/large-1244311.jpg</x:v>
      </x:c>
      <x:c r="V9" s="15" t="str">
        <x:v>Not verified</x:v>
      </x:c>
      <x:c r="W9" s="15" t="str">
        <x:v>Published</x:v>
      </x:c>
      <x:c r="X9" s="15" t="str">
        <x:v>Reviewed 2026-10-19</x:v>
      </x:c>
    </x:row>
    <x:row r="10" ht="72" hidden="0" customHeight="1">
      <x:c r="A10" s="15" t="str">
        <x:v>CL-BB28-0009</x:v>
      </x:c>
      <x:c r="B10" s="15" t="str">
        <x:v>Tales from Earth-6: A Celebration of Stan Lee</x:v>
      </x:c>
      <x:c r="C10" s="15" t="str">
        <x:v>#1</x:v>
      </x:c>
      <x:c r="D10" s="13" t="n">
        <x:v>2022</x:v>
      </x:c>
      <x:c r="E10" s="15" t="str">
        <x:v>DC Comics</x:v>
      </x:c>
      <x:c r="F10" s="15" t="str">
        <x:v>Cully Hamner</x:v>
      </x:c>
      <x:c r="G10" s="15" t="str">
        <x:v>Cover L 1:25 Cully Hamner Variant</x:v>
      </x:c>
      <x:c r="H10" s="15" t="str">
        <x:v>Direct homage</x:v>
      </x:c>
      <x:c r="I10" s="15" t="str">
        <x:v>Starro; Green Lantern; Batman; Wonder Woman; Superman; The Flash</x:v>
      </x:c>
      <x:c r="J10" s="15" t="str">
        <x:v>No exclusive designation found</x:v>
      </x:c>
      <x:c r="K10" s="15" t="str">
        <x:v>No convention designation found</x:v>
      </x:c>
      <x:c r="L10" s="15" t="str">
        <x:v>1:25 incentive ratio; absolute copies unknown</x:v>
      </x:c>
      <x:c r="M10" s="15" t="str">
        <x:v>Variant cover</x:v>
      </x:c>
      <x:c r="N10" s="15" t="str">
        <x:v>US / English</x:v>
      </x:c>
      <x:c r="O10" s="11" t="n">
        <x:v>44922</x:v>
      </x:c>
      <x:c r="P10" s="15" t="str">
        <x:v>Reinterprets the central giant many-armed enemy and surrounding captured heroes composition of The Brave and the Bold #28; exact cover inspected.</x:v>
      </x:c>
      <x:c r="Q10" s="15" t="str">
        <x:v>Exact edition reviewed 2026-10-19. Additional characters or incarnation identities remain unresolved. These are Stan Lee Just Imagine/Earth-6 versions, not the standard DC alter egos; do not attach Bruce Wayne, Clark Kent, Hal Jordan or Barry Allen from the original composition. Native source below preferred 900 × 1400 pixels; no upscaling. Some depicted identities remain unresolved.</x:v>
      </x:c>
      <x:c r="R10" s="15" t="str">
        <x:v>Partial</x:v>
      </x:c>
      <x:c r="S10" s="16" t="str">
        <x:v>https://www.dc.com/blog/2022/09/15/tales-from-earth-6-all-new-stories-based-on-stan-lees-just-imagine-dc-super-heroes</x:v>
      </x:c>
      <x:c r="T10" s="16" t="str">
        <x:v>https://leagueofcomicgeeks.com/comic/7704164/tales-from-earth-6-a-celebration-of-stan-lee-1?variant=5097390</x:v>
      </x:c>
      <x:c r="U10" s="16" t="str">
        <x:v>https://s3.amazonaws.com/comicgeeks/comics/covers/large-5097390.jpg</x:v>
      </x:c>
      <x:c r="V10" s="15" t="str">
        <x:v>Not verified</x:v>
      </x:c>
      <x:c r="W10" s="15" t="str">
        <x:v>Published</x:v>
      </x:c>
      <x:c r="X10" s="15" t="str">
        <x:v>Reviewed 2026-10-19</x:v>
      </x:c>
    </x:row>
    <x:row r="11" ht="36" hidden="0" customHeight="1">
      <x:c r="A11" s="15" t="str">
        <x:v>CL-BB28-0010</x:v>
      </x:c>
      <x:c r="B11" s="15" t="str">
        <x:v>The Mighty Barbarians</x:v>
      </x:c>
      <x:c r="C11" s="15" t="str">
        <x:v>#1</x:v>
      </x:c>
      <x:c r="D11" s="13" t="n">
        <x:v>2023</x:v>
      </x:c>
      <x:c r="E11" s="15" t="str">
        <x:v>Ablaze</x:v>
      </x:c>
      <x:c r="F11" s="15" t="str">
        <x:v>Giuseppe Cafaro</x:v>
      </x:c>
      <x:c r="G11" s="15" t="str">
        <x:v>Cover D Giuseppe Cafaro homage; related Cover I virgin / Cover N line-art</x:v>
      </x:c>
      <x:c r="H11" s="15" t="str">
        <x:v>Direct homage</x:v>
      </x:c>
      <x:c r="I11" s="15" t="str">
        <x:v>Kull; Anansi; Birka; Nanook</x:v>
      </x:c>
      <x:c r="J11" s="15" t="str">
        <x:v>No exclusive designation found</x:v>
      </x:c>
      <x:c r="K11" s="15" t="str">
        <x:v>No convention designation found</x:v>
      </x:c>
      <x:c r="L11" s="15" t="str">
        <x:v>Not publicly verified</x:v>
      </x:c>
      <x:c r="M11" s="15" t="str">
        <x:v>Trade dress / virgin / line-art related variants</x:v>
      </x:c>
      <x:c r="N11" s="15" t="str">
        <x:v>US / English</x:v>
      </x:c>
      <x:c r="O11" s="11" t="n">
        <x:v>45035</x:v>
      </x:c>
      <x:c r="P11" s="15" t="str">
        <x:v>Reinterprets the central giant many-armed enemy and surrounding captured heroes composition of The Brave and the Bold #28; exact cover inspected.</x:v>
      </x:c>
      <x:c r="Q11" s="15" t="str">
        <x:v>Exact edition reviewed 2026-10-19. Additional characters or incarnation identities remain unresolved. Native source below preferred 900 × 1400 pixels; no upscaling. Some depicted identities remain unresolved.</x:v>
      </x:c>
      <x:c r="R11" s="15" t="str">
        <x:v>Verified</x:v>
      </x:c>
      <x:c r="S11" s="16" t="str">
        <x:v>https://www.comics.org/issue/2523931/</x:v>
      </x:c>
      <x:c r="T11" s="16" t="str">
        <x:v>https://leagueofcomicgeeks.com/comic/6630626/the-mighty-barbarians-1?variant=6705307</x:v>
      </x:c>
      <x:c r="U11" s="16" t="str">
        <x:v>https://s3.amazonaws.com/comicgeeks/comics/covers/large-6705307.jpg</x:v>
      </x:c>
      <x:c r="V11" s="15" t="str">
        <x:v>Not verified</x:v>
      </x:c>
      <x:c r="W11" s="15" t="str">
        <x:v>Published</x:v>
      </x:c>
      <x:c r="X11" s="15" t="str">
        <x:v>Reviewed 2026-10-19</x:v>
      </x:c>
    </x:row>
    <x:row r="12" ht="72" hidden="0" customHeight="1">
      <x:c r="A12" s="15" t="str">
        <x:v>CL-BB28-0011</x:v>
      </x:c>
      <x:c r="B12" s="15" t="str">
        <x:v>Crashdown</x:v>
      </x:c>
      <x:c r="C12" s="15" t="str">
        <x:v>#1</x:v>
      </x:c>
      <x:c r="D12" s="13" t="n">
        <x:v>2024</x:v>
      </x:c>
      <x:c r="E12" s="15" t="str">
        <x:v>Whatnot Publishing</x:v>
      </x:c>
      <x:c r="F12" s="15" t="str">
        <x:v>Kevin Maguire</x:v>
      </x:c>
      <x:c r="G12" s="15" t="str">
        <x:v>Cover N 1:150 Kevin Maguire JLA Homage Foil Variant</x:v>
      </x:c>
      <x:c r="H12" s="15" t="str">
        <x:v>Direct homage</x:v>
      </x:c>
      <x:c r="I12" s="15" t="str">
        <x:v>Named cover figures not confirmed</x:v>
      </x:c>
      <x:c r="J12" s="15" t="str">
        <x:v>No exclusive designation found</x:v>
      </x:c>
      <x:c r="K12" s="15" t="str">
        <x:v>No convention designation found</x:v>
      </x:c>
      <x:c r="L12" s="15" t="str">
        <x:v>1:150 incentive ratio; absolute copies unknown</x:v>
      </x:c>
      <x:c r="M12" s="15" t="str">
        <x:v>Foil</x:v>
      </x:c>
      <x:c r="N12" s="15" t="str">
        <x:v>US / English</x:v>
      </x:c>
      <x:c r="O12" s="11" t="n">
        <x:v>45315</x:v>
      </x:c>
      <x:c r="P12" s="15" t="str">
        <x:v>Reinterprets the central giant many-armed enemy and surrounding captured heroes composition of The Brave and the Bold #28; exact cover inspected.</x:v>
      </x:c>
      <x:c r="Q12" s="15" t="str">
        <x:v>Exact edition reviewed 2026-10-19. Additional characters or incarnation identities remain unresolved. Publisher-era branding Whatnot retained; current reprints may use Massive. Exact unfamiliar human cast is unresolved, so characters intentionally empty. Native source below preferred 900 × 1400 pixels; no upscaling. Some depicted identities remain unresolved.</x:v>
      </x:c>
      <x:c r="R12" s="15" t="str">
        <x:v>Partial</x:v>
      </x:c>
      <x:c r="S12" s="16" t="str">
        <x:v>https://www.comictom.com/products/crashdown-1-cover-l-kevin-maguire-1-150-ratio</x:v>
      </x:c>
      <x:c r="T12" s="16" t="str">
        <x:v>https://leagueofcomicgeeks.com/comic/8738013/crashdown-1?variant=3768896</x:v>
      </x:c>
      <x:c r="U12" s="16" t="str">
        <x:v>https://cdn.shopify.com/s/files/1/0149/7523/8230/files/CVRN.jpg?v=1705694007</x:v>
      </x:c>
      <x:c r="V12" s="15" t="str">
        <x:v>Not verified</x:v>
      </x:c>
      <x:c r="W12" s="15" t="str">
        <x:v>Published</x:v>
      </x:c>
      <x:c r="X12" s="15" t="str">
        <x:v>Reviewed 2026-10-19</x:v>
      </x:c>
    </x:row>
    <x:row r="13" ht="79.19999694824219" hidden="0" customHeight="1">
      <x:c r="A13" s="17" t="str">
        <x:v>CL-BB28-0012</x:v>
      </x:c>
      <x:c r="B13" s="17" t="str">
        <x:v>The Brave and the Bold Facsimile Edition</x:v>
      </x:c>
      <x:c r="C13" s="17" t="str">
        <x:v>#28</x:v>
      </x:c>
      <x:c r="D13" s="18" t="n">
        <x:v>2022</x:v>
      </x:c>
      <x:c r="E13" s="17" t="str">
        <x:v>DC Comics</x:v>
      </x:c>
      <x:c r="F13" s="17" t="str">
        <x:v>Chad Hardin</x:v>
      </x:c>
      <x:c r="G13" s="17" t="str">
        <x:v>Made By Artist exclusive trade dress / newspaper editions</x:v>
      </x:c>
      <x:c r="H13" s="17" t="str">
        <x:v>Direct homage</x:v>
      </x:c>
      <x:c r="I13" s="17" t="str">
        <x:v>Starro; Superman; Batman; Wonder Woman; The Flash (Barry Allen); Green Lantern (Hal Jordan); Aquaman; Martian Manhunter</x:v>
      </x:c>
      <x:c r="J13" s="17" t="str">
        <x:v>Made By Artist (MBartist)</x:v>
      </x:c>
      <x:c r="K13" s="17" t="str">
        <x:v>No convention designation found</x:v>
      </x:c>
      <x:c r="L13" s="17" t="str">
        <x:v>Trade dress: 3,000; Newspaper: 1,500 (exclusive retailer)</x:v>
      </x:c>
      <x:c r="M13" s="17" t="str">
        <x:v>Facsimile interiors / new-art variant cover</x:v>
      </x:c>
      <x:c r="N13" s="17" t="str">
        <x:v>US / English</x:v>
      </x:c>
      <x:c r="O13" s="19" t="n">
        <x:v>44901</x:v>
      </x:c>
      <x:c r="P13" s="17" t="str">
        <x:v>Newly drawn Chad Hardin composition homages BB28 despite reprinted interiors. Restores an erroneously excluded cover from source Research Log. GCD on-sale date 2022-12-06 conflicts with source list November 18; exact exclusive ship date remains unresolved.</x:v>
      </x:c>
      <x:c r="Q13" s="17" t="str">
        <x:v>Exact artwork visually reviewed 2026-10-19. Retain both treatments under one art group. Retailer currently labels second exclusive; title/date ordering is not proof of a new publication. Native source below preferred 900 × 1400 pixels; no upscaling.</x:v>
      </x:c>
      <x:c r="R13" s="17" t="str">
        <x:v>Verified</x:v>
      </x:c>
      <x:c r="S13" s="17" t="str">
        <x:v>https://mbartist.com/products/comic-book-brave-and-the-bold-28-variant-exclusive-by-chad-hardin</x:v>
      </x:c>
      <x:c r="T13" s="17" t="str">
        <x:v>https://www.comics.org/issue/2710814/</x:v>
      </x:c>
      <x:c r="U13" s="17" t="str">
        <x:v>https://s3.amazonaws.com/comicgeeks/comics/covers/large-3931341.jpg</x:v>
      </x:c>
      <x:c r="V13" s="17" t="str">
        <x:v>Not verified</x:v>
      </x:c>
      <x:c r="W13" s="17" t="str">
        <x:v>Published</x:v>
      </x:c>
      <x:c r="X13" s="17" t="str">
        <x:v>Reviewed 2026-10-19</x:v>
      </x:c>
    </x:row>
    <x:row r="14" ht="79.19999694824219" hidden="0" customHeight="1">
      <x:c r="A14" s="17" t="str">
        <x:v>CL-BB28-0013</x:v>
      </x:c>
      <x:c r="B14" s="17" t="str">
        <x:v>Justice League of America</x:v>
      </x:c>
      <x:c r="C14" s="17" t="str">
        <x:v>#50</x:v>
      </x:c>
      <x:c r="D14" s="18" t="n">
        <x:v>2010</x:v>
      </x:c>
      <x:c r="E14" s="17" t="str">
        <x:v>DC Comics</x:v>
      </x:c>
      <x:c r="F14" s="17" t="str">
        <x:v>Jim Lee; Scott Williams</x:v>
      </x:c>
      <x:c r="G14" s="17" t="str">
        <x:v>1:75 DC 75th Anniversary variant</x:v>
      </x:c>
      <x:c r="H14" s="17" t="str">
        <x:v>Direct homage</x:v>
      </x:c>
      <x:c r="I14" s="17" t="str">
        <x:v>Starro; Aquaman; Green Lantern (Hal Jordan); Wonder Woman; The Flash (Barry Allen); Martian Manhunter</x:v>
      </x:c>
      <x:c r="J14" s="17" t="str">
        <x:v>No exclusive designation found</x:v>
      </x:c>
      <x:c r="K14" s="17" t="str">
        <x:v>No convention designation found</x:v>
      </x:c>
      <x:c r="L14" s="17" t="str">
        <x:v>1:75 incentive ratio; absolute copies unknown</x:v>
      </x:c>
      <x:c r="M14" s="17" t="str">
        <x:v>Variant cover</x:v>
      </x:c>
      <x:c r="N14" s="17" t="str">
        <x:v>US / English</x:v>
      </x:c>
      <x:c r="O14" s="19" t="n">
        <x:v>40471</x:v>
      </x:c>
      <x:c r="P14" s="17" t="str">
        <x:v>Jim Lee reinterpretation of BB28, with Scott Williams inks and Alex Sinclair colors corroborated in GCD cover-reprint entry.</x:v>
      </x:c>
      <x:c r="Q14" s="17" t="str">
        <x:v>Exact artwork visually reviewed 2026-10-19. Downloaded image is unlettered preview artwork, not published trade dress; media upgrade needed. Native source below preferred 900 × 1400 pixels; no upscaling.</x:v>
      </x:c>
      <x:c r="R14" s="17" t="str">
        <x:v>Verified</x:v>
      </x:c>
      <x:c r="S14" s="17" t="str">
        <x:v>https://www.dc.com/comics/justice-league-of-america-2006/justice-league-of-america-50</x:v>
      </x:c>
      <x:c r="T14" s="17" t="str">
        <x:v>https://www.comics.org/issue/1658148/?display=grid</x:v>
      </x:c>
      <x:c r="U14" s="17" t="str">
        <x:v>https://blogger.googleusercontent.com/img/b/R29vZ2xl/AVvXsEi1Lb7aZ5lMQvS40nQblqLKr6sUr36oeCDgU7DKo5foPotEkZuvYfibR2cWTYy02QC1m3qUHYSK9YdrdQSnkNY3bsV5E8_UtvbvH18mpY4d-aF2CmsqmF98ZrG4Gc0GJXFzsB8mC4pV1Woi/s0/jlav2_cv50lee.jpg</x:v>
      </x:c>
      <x:c r="V14" s="17" t="str">
        <x:v>Not verified</x:v>
      </x:c>
      <x:c r="W14" s="17" t="str">
        <x:v>Published</x:v>
      </x:c>
      <x:c r="X14" s="17" t="str">
        <x:v>Reviewed 2026-10-19</x:v>
      </x:c>
    </x:row>
    <x:row r="15" ht="79.19999694824219" hidden="0" customHeight="1">
      <x:c r="A15" s="17" t="str">
        <x:v>CL-BB28-0014</x:v>
      </x:c>
      <x:c r="B15" s="17" t="str">
        <x:v>Invaders Now!</x:v>
      </x:c>
      <x:c r="C15" s="17" t="str">
        <x:v>#4</x:v>
      </x:c>
      <x:c r="D15" s="18" t="n">
        <x:v>2010</x:v>
      </x:c>
      <x:c r="E15" s="17" t="str">
        <x:v>Marvel Comics</x:v>
      </x:c>
      <x:c r="F15" s="17" t="str">
        <x:v>Alex Ross</x:v>
      </x:c>
      <x:c r="G15" s="17" t="str">
        <x:v>Standard Alex Ross cover; related Dynamic Forces virgin</x:v>
      </x:c>
      <x:c r="H15" s="17" t="str">
        <x:v>Direct homage</x:v>
      </x:c>
      <x:c r="I15" s="17" t="str">
        <x:v>Shuma-Gorath; Namor; Spitfire; Captain America (Bucky Barnes); Toro; Human Torch (Jim Hammond); Steve Rogers; Vision (Aarkus)</x:v>
      </x:c>
      <x:c r="J15" s="17" t="str">
        <x:v>No exclusive designation found</x:v>
      </x:c>
      <x:c r="K15" s="17" t="str">
        <x:v>No convention designation found</x:v>
      </x:c>
      <x:c r="L15" s="17" t="str">
        <x:v>Not publicly verified</x:v>
      </x:c>
      <x:c r="M15" s="17" t="str">
        <x:v>Variant cover</x:v>
      </x:c>
      <x:c r="N15" s="17" t="str">
        <x:v>US / English</x:v>
      </x:c>
      <x:c r="O15" s="19" t="n">
        <x:v>40520</x:v>
      </x:c>
      <x:c r="P15" s="17" t="str">
        <x:v>Central eye/tentacles and ring of heroes reinterpret BB28. Contemporary homage identification plus exact GCD cover credit/cast. Publication date: 2010-12-08; cover date: February 2011.</x:v>
      </x:c>
      <x:c r="Q15" s="17" t="str">
        <x:v>Exact artwork visually reviewed 2026-10-19. Native 900 × 1367 solicitation artwork includes publisher promo footer, not full final trade dress; no upscaling. Distinguish release year 2010 from cover date 2011. 900×1367 native solicitation image with publisher footer; below 1,400 pixels high and final trade dress not supplied.</x:v>
      </x:c>
      <x:c r="R15" s="17" t="str">
        <x:v>Verified</x:v>
      </x:c>
      <x:c r="S15" s="17" t="str">
        <x:v>https://www.comics.org/issue/792238/</x:v>
      </x:c>
      <x:c r="T15" s="17" t="str">
        <x:v>https://hombredebronze.blogspot.com/2010/09/starro-in-my-eyes.html</x:v>
      </x:c>
      <x:c r="U15" s="17" t="str">
        <x:v>https://blogger.googleusercontent.com/img/b/R29vZ2xl/AVvXsEjVLXxAN8XE9_5mb9xjqleJYoPNx6e9gcLjT47pzSbod4dY1KGzhw7wo10ncDD8i5pzGh4d8EZ4Msyf11oo9-L7CNLsqyIhwn3xAdg3YWZphy25Gj13MMCcav9-t-3st3h5rcO7uNvRDvYH/s0/62_INVADERS_NOW__4.jpg</x:v>
      </x:c>
      <x:c r="V15" s="17" t="str">
        <x:v>Not verified</x:v>
      </x:c>
      <x:c r="W15" s="17" t="str">
        <x:v>Published</x:v>
      </x:c>
      <x:c r="X15" s="17" t="str">
        <x:v>Reviewed 2026-10-19</x:v>
      </x:c>
    </x:row>
    <x:row r="16" ht="92.4000015258789" hidden="0" customHeight="1">
      <x:c r="A16" s="17" t="str">
        <x:v>CL-BB28-0015</x:v>
      </x:c>
      <x:c r="B16" s="17" t="str">
        <x:v>Fame: Big Time Rush</x:v>
      </x:c>
      <x:c r="C16" s="17" t="str">
        <x:v>#1</x:v>
      </x:c>
      <x:c r="D16" s="18" t="n">
        <x:v>2012</x:v>
      </x:c>
      <x:c r="E16" s="17" t="str">
        <x:v>Bluewater Productions</x:v>
      </x:c>
      <x:c r="F16" s="17" t="str">
        <x:v>Jon Woodard (Mastajwood)</x:v>
      </x:c>
      <x:c r="G16" s="17" t="str">
        <x:v>Starclaw homage edition</x:v>
      </x:c>
      <x:c r="H16" s="17" t="str">
        <x:v>Parody / homage</x:v>
      </x:c>
      <x:c r="I16" s="17" t="str">
        <x:v>Named cover figures not confirmed</x:v>
      </x:c>
      <x:c r="J16" s="17" t="str">
        <x:v>No exclusive designation found</x:v>
      </x:c>
      <x:c r="K16" s="17" t="str">
        <x:v>No convention designation found</x:v>
      </x:c>
      <x:c r="L16" s="17" t="str">
        <x:v>Not publicly verified</x:v>
      </x:c>
      <x:c r="M16" s="17" t="str">
        <x:v>Variant cover</x:v>
      </x:c>
      <x:c r="N16" s="17" t="str">
        <x:v>US / English</x:v>
      </x:c>
      <x:c r="O16" s="19" t="n">
        <x:v>41269</x:v>
      </x:c>
      <x:c r="P16" s="17" t="str">
        <x:v>Contemporary Bluewater release announcement credits Jon Woodard and identifies Justice League/Starro homage. Later comparison independently names BB28. Source artwork shows four band members around a giant clawed enemy; individual identities not verified.</x:v>
      </x:c>
      <x:c r="Q16" s="17" t="str">
        <x:v>Exact artwork visually reviewed 2026-10-19. Incomplete character or incarnation research. Only small comparison image recovered; crop right-hand artwork with full title/outer content. Do not use left-hand original as this record’s image. Original linked press asset returned HTTP 404. 614×454 side-by-side comparison only; right-hand cover is 307 × 454 native. Needs better scan. Some depicted identities remain unresolved.</x:v>
      </x:c>
      <x:c r="R16" s="17" t="str">
        <x:v>Verified</x:v>
      </x:c>
      <x:c r="S16" s="17" t="str">
        <x:v>https://graphicpolicy.com/2012/12/28/bluewaters-new-releases-122612/</x:v>
      </x:c>
      <x:c r="T16" s="17" t="str">
        <x:v>https://www.comicbookandmoviereviews.com/2024/01/tidalwave-comics-are-proud-to-present.html</x:v>
      </x:c>
      <x:c r="U16" s="17" t="str">
        <x:v>https://blogger.googleusercontent.com/img/b/R29vZ2xl/AVvXsEgVLo67m7s6XRy3JRbRQvZFfHjoj9uH6EKdYCsGZoziq4j3O8IrIcr-xUs1mo6w7EpSEQ2UNdbp9GFMLlGKS-0Xou9iKQJKjSWWLdGvelSn7T6M_6NoxyyP2Fc5id6QfcQNHlHOMrkJefufz-ZiiN0FVPW7_qxeKWopKk1RcWd1lCOWTjP10Mv-VSPvxvg/s16000/jla-btr.png</x:v>
      </x:c>
      <x:c r="V16" s="17" t="str">
        <x:v>Not verified</x:v>
      </x:c>
      <x:c r="W16" s="17" t="str">
        <x:v>Published</x:v>
      </x:c>
      <x:c r="X16" s="17" t="str">
        <x:v>Reviewed 2026-10-19</x:v>
      </x:c>
    </x:row>
    <x:row r="17" ht="52.79999923706055" hidden="0" customHeight="1">
      <x:c r="A17" s="17" t="str">
        <x:v>CL-BB28-0016</x:v>
      </x:c>
      <x:c r="B17" s="17" t="str">
        <x:v>Justice League</x:v>
      </x:c>
      <x:c r="C17" s="17" t="str">
        <x:v>#53</x:v>
      </x:c>
      <x:c r="D17" s="18" t="n">
        <x:v>2020</x:v>
      </x:c>
      <x:c r="E17" s="17" t="str">
        <x:v>DC Comics</x:v>
      </x:c>
      <x:c r="F17" s="17" t="str">
        <x:v>Ian MacDonald</x:v>
      </x:c>
      <x:c r="G17" s="17" t="str">
        <x:v>Ian MacDonald variant</x:v>
      </x:c>
      <x:c r="H17" s="17" t="str">
        <x:v>Direct homage</x:v>
      </x:c>
      <x:c r="I17" s="17" t="str">
        <x:v>Starfire; Cyborg; Detective Chimp; Nightwing (Dick Grayson); Hawkgirl (Kendra Saunders); Starro</x:v>
      </x:c>
      <x:c r="J17" s="17" t="str">
        <x:v>No exclusive designation found</x:v>
      </x:c>
      <x:c r="K17" s="17" t="str">
        <x:v>No convention designation found</x:v>
      </x:c>
      <x:c r="L17" s="17" t="str">
        <x:v>Not publicly verified</x:v>
      </x:c>
      <x:c r="M17" s="17" t="str">
        <x:v>Variant cover</x:v>
      </x:c>
      <x:c r="N17" s="17" t="str">
        <x:v>US / English</x:v>
      </x:c>
      <x:c r="O17" s="19" t="n">
        <x:v>44089</x:v>
      </x:c>
      <x:c r="P17" s="17" t="str">
        <x:v>Doom Metal variant recreates BB28 against Starro. Publisher later preview credits Ian MacDonald, correcting earlier Ben Oliver placeholder. Exact GCD cover record identifies target and cast.</x:v>
      </x:c>
      <x:c r="Q17" s="17" t="str">
        <x:v>Exact artwork visually reviewed 2026-10-19. Native source below preferred 900 × 1400 pixels; no upscaling.</x:v>
      </x:c>
      <x:c r="R17" s="17" t="str">
        <x:v>Verified</x:v>
      </x:c>
      <x:c r="S17" s="17" t="str">
        <x:v>https://www.dc.com/blog/2020/08/21/preview-justice-league-53-doom-metal-part-one</x:v>
      </x:c>
      <x:c r="T17" s="17" t="str">
        <x:v>https://my.comics.org/issue/2148344/</x:v>
      </x:c>
      <x:c r="U17" s="17" t="str">
        <x:v>https://www.supermanhomepage.com/images/comic-covers/Post-Rebirth-Covers/JusticeLeague-2020/11-justiceleague53b.jpg</x:v>
      </x:c>
      <x:c r="V17" s="17" t="str">
        <x:v>Not verified</x:v>
      </x:c>
      <x:c r="W17" s="17" t="str">
        <x:v>Published</x:v>
      </x:c>
      <x:c r="X17" s="17" t="str">
        <x:v>Reviewed 2026-10-19</x:v>
      </x:c>
    </x:row>
    <x:row r="18" ht="79.19999694824219" hidden="0" customHeight="1">
      <x:c r="A18" s="17" t="str">
        <x:v>CL-BB28-0017</x:v>
      </x:c>
      <x:c r="B18" s="17" t="str">
        <x:v>The Brave and the Bold</x:v>
      </x:c>
      <x:c r="C18" s="17" t="str">
        <x:v>#28</x:v>
      </x:c>
      <x:c r="D18" s="18" t="n">
        <x:v>2026</x:v>
      </x:c>
      <x:c r="E18" s="17" t="str">
        <x:v>DC Comics</x:v>
      </x:c>
      <x:c r="F18" s="17" t="str">
        <x:v>Dan Jurgens; Brett Breeding</x:v>
      </x:c>
      <x:c r="G18" s="17" t="str">
        <x:v>SDCC 2026 U.S. Mint connecting-cover exclusive</x:v>
      </x:c>
      <x:c r="H18" s="17" t="str">
        <x:v>Direct homage</x:v>
      </x:c>
      <x:c r="I18" s="17" t="str">
        <x:v>Superman; Supergirl; Green Lantern (John Stewart); Wonder Woman; Starro</x:v>
      </x:c>
      <x:c r="J18" s="17" t="str">
        <x:v>U.S. Mint / Warner Bros. Discovery promotional collaboration</x:v>
      </x:c>
      <x:c r="K18" s="17" t="str">
        <x:v>San Diego Comic-Con 2026</x:v>
      </x:c>
      <x:c r="L18" s="17" t="str">
        <x:v>Not publicly verified</x:v>
      </x:c>
      <x:c r="M18" s="17" t="str">
        <x:v>Custom reprint / new-art connecting cover</x:v>
      </x:c>
      <x:c r="N18" s="17" t="str">
        <x:v>US / English</x:v>
      </x:c>
      <x:c r="O18" s="19" t="str">
        <x:v>2026-07 (convention; exact distribution day not verified)</x:v>
      </x:c>
      <x:c r="P18" s="17" t="str">
        <x:v>Publisher confirms custom reprint with new Dan Jurgens connecting artwork, distributed at SDCC 2026. New cover art reinterprets BB28 rather than reusing original art. Signed Jurgens/Breeding on scan; forum credits Omar Francia also, role not confirmed.</x:v>
      </x:c>
      <x:c r="Q18" s="17" t="str">
        <x:v>Exact artwork visually reviewed 2026-10-19. DC promised second half later in 2026 with details to follow. Do not treat that undated announcement as a second verified published issue. Exact viewed first half only shows these four heroes; do not infer other members from original BB28. Native source below preferred 900 × 1400 pixels; no upscaling.</x:v>
      </x:c>
      <x:c r="R18" s="17" t="str">
        <x:v>Verified</x:v>
      </x:c>
      <x:c r="S18" s="17" t="str">
        <x:v>https://www.dc.com/blog/2026-07-08/dc-unveils-lineup-for-comic-con-international-2026</x:v>
      </x:c>
      <x:c r="T18" s="17" t="str">
        <x:v>https://comicbookrealm.com/topic/4/43886/brave-and-the-bold-28-sdcc-2026-exclusive/all</x:v>
      </x:c>
      <x:c r="U18" s="17" t="str">
        <x:v>https://s3.amazonaws.com/comicgeeks/comics/covers/large-6642457.jpg?1788810044</x:v>
      </x:c>
      <x:c r="V18" s="17" t="str">
        <x:v>Not verified</x:v>
      </x:c>
      <x:c r="W18" s="17" t="str">
        <x:v>Published</x:v>
      </x:c>
      <x:c r="X18" s="17" t="str">
        <x:v>Reviewed 2026-10-19</x:v>
      </x:c>
    </x:row>
  </x:sheetData>
  <x:conditionalFormatting sqref="R2:R12">
    <x:cfRule type="cellIs" dxfId="6" priority="2" aboveAverage="0" percent="0" bottom="0" operator="equal" rank="0" equalAverage="0">
      <x:formula>"Verified"</x:formula>
    </x:cfRule>
    <x:cfRule type="cellIs" dxfId="7" priority="3" aboveAverage="0" percent="0" bottom="0" operator="equal" rank="0" equalAverage="0">
      <x:formula>"Partial"</x:formula>
    </x:cfRule>
    <x:cfRule type="cellIs" dxfId="8" priority="4" aboveAverage="0" percent="0" bottom="0" operator="equal" rank="0" equalAverage="0">
      <x:formula>"Needs Review"</x:formula>
    </x:cfRule>
  </x:conditionalFormatting>
  <x:dataValidations count="1">
    <x:dataValidation type="list" errorStyle="stop" operator="between" allowBlank="1" showDropDown="0" showInputMessage="0" showErrorMessage="0" sqref="R2:R212">
      <x:formula1>"Verified,Partial,Needs Review"</x:formula1>
      <x:formula2>0</x:formula2>
    </x:dataValidation>
  </x:dataValidations>
  <x:hyperlinks>
    <x:hyperlink xmlns:r="http://schemas.openxmlformats.org/officeDocument/2006/relationships" ref="S2" r:id="R856ebaf7114043ec"/>
    <x:hyperlink xmlns:r="http://schemas.openxmlformats.org/officeDocument/2006/relationships" ref="T2" r:id="Rd4186c1636c847c1"/>
    <x:hyperlink xmlns:r="http://schemas.openxmlformats.org/officeDocument/2006/relationships" ref="U2" r:id="R73bf89ef5aa64611"/>
    <x:hyperlink xmlns:r="http://schemas.openxmlformats.org/officeDocument/2006/relationships" ref="S3" r:id="Recb0da34c4fe4481"/>
    <x:hyperlink xmlns:r="http://schemas.openxmlformats.org/officeDocument/2006/relationships" ref="T3" r:id="R1ef4960abcfb49cc"/>
    <x:hyperlink xmlns:r="http://schemas.openxmlformats.org/officeDocument/2006/relationships" ref="U3" r:id="R861f65243f124e22"/>
    <x:hyperlink xmlns:r="http://schemas.openxmlformats.org/officeDocument/2006/relationships" ref="S4" r:id="Rc7b03951b852423e"/>
    <x:hyperlink xmlns:r="http://schemas.openxmlformats.org/officeDocument/2006/relationships" ref="T4" r:id="Rcdfaf24393fe4678"/>
    <x:hyperlink xmlns:r="http://schemas.openxmlformats.org/officeDocument/2006/relationships" ref="U4" r:id="Rab1cce55f3d746b2"/>
    <x:hyperlink xmlns:r="http://schemas.openxmlformats.org/officeDocument/2006/relationships" ref="S5" r:id="Rc0568c09eddc4914"/>
    <x:hyperlink xmlns:r="http://schemas.openxmlformats.org/officeDocument/2006/relationships" ref="T5" r:id="Re10143513cbd4431"/>
    <x:hyperlink xmlns:r="http://schemas.openxmlformats.org/officeDocument/2006/relationships" ref="U5" r:id="Rc51bc5daa60940cf"/>
    <x:hyperlink xmlns:r="http://schemas.openxmlformats.org/officeDocument/2006/relationships" ref="S6" r:id="R5f1b1529f2634dc0"/>
    <x:hyperlink xmlns:r="http://schemas.openxmlformats.org/officeDocument/2006/relationships" ref="T6" r:id="R91d1b46e4de0479a"/>
    <x:hyperlink xmlns:r="http://schemas.openxmlformats.org/officeDocument/2006/relationships" ref="U6" r:id="R3d3dbd08ba76424e"/>
    <x:hyperlink xmlns:r="http://schemas.openxmlformats.org/officeDocument/2006/relationships" ref="S7" r:id="Re391febf7c7949d5"/>
    <x:hyperlink xmlns:r="http://schemas.openxmlformats.org/officeDocument/2006/relationships" ref="T7" r:id="Ra919e666d9d4438d"/>
    <x:hyperlink xmlns:r="http://schemas.openxmlformats.org/officeDocument/2006/relationships" ref="U7" r:id="R309f4fadcadf4a12"/>
    <x:hyperlink xmlns:r="http://schemas.openxmlformats.org/officeDocument/2006/relationships" ref="S8" r:id="Re4bb0b89805e45c9"/>
    <x:hyperlink xmlns:r="http://schemas.openxmlformats.org/officeDocument/2006/relationships" ref="T8" r:id="Rd0ea3c11bbfa4d5a"/>
    <x:hyperlink xmlns:r="http://schemas.openxmlformats.org/officeDocument/2006/relationships" ref="U8" r:id="R0c57c4d1d4cf4a79"/>
    <x:hyperlink xmlns:r="http://schemas.openxmlformats.org/officeDocument/2006/relationships" ref="S9" r:id="R1b0ca9abf1654f92"/>
    <x:hyperlink xmlns:r="http://schemas.openxmlformats.org/officeDocument/2006/relationships" ref="T9" r:id="Ra97976cb2c974a49"/>
    <x:hyperlink xmlns:r="http://schemas.openxmlformats.org/officeDocument/2006/relationships" ref="U9" r:id="Rb716194ba8d9488c"/>
    <x:hyperlink xmlns:r="http://schemas.openxmlformats.org/officeDocument/2006/relationships" ref="S10" r:id="Rce56381eed474998"/>
    <x:hyperlink xmlns:r="http://schemas.openxmlformats.org/officeDocument/2006/relationships" ref="T10" r:id="R248b5163c09d4c68"/>
    <x:hyperlink xmlns:r="http://schemas.openxmlformats.org/officeDocument/2006/relationships" ref="U10" r:id="R28fadd62fb9c4474"/>
    <x:hyperlink xmlns:r="http://schemas.openxmlformats.org/officeDocument/2006/relationships" ref="S11" r:id="R959c9dd37fe140eb"/>
    <x:hyperlink xmlns:r="http://schemas.openxmlformats.org/officeDocument/2006/relationships" ref="T11" r:id="R37f43bd2011d43ab"/>
    <x:hyperlink xmlns:r="http://schemas.openxmlformats.org/officeDocument/2006/relationships" ref="U11" r:id="R6c75704f52b9458c"/>
    <x:hyperlink xmlns:r="http://schemas.openxmlformats.org/officeDocument/2006/relationships" ref="S12" r:id="R330c62c40d3e400a"/>
    <x:hyperlink xmlns:r="http://schemas.openxmlformats.org/officeDocument/2006/relationships" ref="T12" r:id="R869b48e6b41f46f1"/>
    <x:hyperlink xmlns:r="http://schemas.openxmlformats.org/officeDocument/2006/relationships" ref="U12" r:id="R888557dcb97e45cd"/>
  </x:hyperlinks>
  <x:pageMargins left="0.7" right="0.7" top="0.75" bottom="0.75" header="0.3" footer="0.3"/>
  <x:tableParts count="1">
    <x:tablePart xmlns:r="http://schemas.openxmlformats.org/officeDocument/2006/relationships" r:id="Rf70ebe99d99d48bd"/>
  </x:tableParts>
</x: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17.350000381469727" hidden="0">
      <x:c r="A1" s="4" t="s">
        <x:v>24</x:v>
      </x:c>
      <x:c r="B1" s="5"/>
      <x:c r="C1" s="5"/>
    </x:row>
    <x:row r="2" ht="54" hidden="0" customHeight="1">
      <x:c r="A2" s="21" t="str">
        <x:v>Original: The Brave and the Bold #28, February–March 1960. Cover by Mike Sekowsky; Murphy Anderson.</x:v>
      </x:c>
      <x:c r="B2" s="5"/>
      <x:c r="C2" s="5"/>
    </x:row>
    <x:row r="3" ht="54" hidden="0" customHeight="1">
      <x:c r="A3" s="20" t="str">
        <x:v>Reviewed October 19, 2026. 17 cover-artwork entries. Reprints and unresolved targets are retained as references.</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COUNTA(Catalog!A2:A212)</x:f>
        <x:v>17</x:v>
      </x:c>
      <x:c r="C6" s="5"/>
    </x:row>
    <x:row r="7" ht="15" hidden="0">
      <x:c r="A7" s="5" t="s">
        <x:v>28</x:v>
      </x:c>
      <x:c r="B7" s="5" t="n">
        <x:f aca="0">COUNTA('Research Log'!A2:A500)</x:f>
        <x:v>30</x:v>
      </x:c>
      <x:c r="C7" s="5"/>
    </x:row>
    <x:row r="8" ht="15" hidden="0">
      <x:c r="A8" s="5" t="s">
        <x:v>29</x:v>
      </x:c>
      <x:c r="B8" s="5" t="n">
        <x:f aca="0">MIN(Catalog!D2:D212)</x:f>
        <x:v>2007</x:v>
      </x:c>
      <x:c r="C8" s="5"/>
    </x:row>
    <x:row r="9" ht="15" hidden="0">
      <x:c r="A9" s="5" t="s">
        <x:v>30</x:v>
      </x:c>
      <x:c r="B9" s="5" t="n">
        <x:f aca="0">MAX(Catalog!D2:D212)</x:f>
        <x:v>2026</x:v>
      </x:c>
      <x:c r="C9" s="5"/>
    </x:row>
    <x:row r="10" ht="15" hidden="0">
      <x:c r="A10" s="5"/>
      <x:c r="B10" s="5"/>
      <x:c r="C10" s="5"/>
    </x:row>
    <x:row r="11" ht="15" hidden="0">
      <x:c r="A11" s="8" t="s">
        <x:v>17</x:v>
      </x:c>
      <x:c r="B11" s="8" t="s">
        <x:v>26</x:v>
      </x:c>
      <x:c r="C11" s="8" t="s">
        <x:v>27</x:v>
      </x:c>
    </x:row>
    <x:row r="12" ht="15" hidden="0">
      <x:c r="A12" s="5" t="s">
        <x:v>31</x:v>
      </x:c>
      <x:c r="B12" s="5" t="n">
        <x:f aca="0">COUNTIF(Catalog!R2:R212,"Verified")</x:f>
        <x:v>13</x:v>
      </x:c>
      <x:c r="C12" s="9" t="n">
        <x:f aca="0">IF($B$6=0,0,B12/$B$6)</x:f>
        <x:v>0.7647058823529411</x:v>
      </x:c>
    </x:row>
    <x:row r="13" ht="15" hidden="0">
      <x:c r="A13" s="5" t="s">
        <x:v>32</x:v>
      </x:c>
      <x:c r="B13" s="5" t="n">
        <x:f aca="0">COUNTIF(Catalog!R2:R212,"Partial")</x:f>
        <x:v>4</x:v>
      </x:c>
      <x:c r="C13" s="9" t="n">
        <x:f aca="0">IF($B$6=0,0,B13/$B$6)</x:f>
        <x:v>0.23529411764705882</x:v>
      </x:c>
    </x:row>
    <x:row r="14" ht="15" hidden="0">
      <x:c r="A14" s="5" t="s">
        <x:v>33</x:v>
      </x:c>
      <x:c r="B14" s="5" t="n">
        <x:f aca="0">COUNTIF(Catalog!R2:R212,"Needs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COUNTIF(Catalog!H2:H212,"Direct homage")</x:f>
        <x:v>15</x:v>
      </x:c>
      <x:c r="C17" s="9" t="n">
        <x:f aca="0">IF($B$6=0,0,B17/$B$6)</x:f>
        <x:v>0.8823529411764706</x:v>
      </x:c>
    </x:row>
    <x:row r="18" ht="15" hidden="0">
      <x:c r="A18" s="5"/>
      <x:c r="B18" s="5"/>
      <x:c r="C18" s="5"/>
    </x:row>
    <x:row r="19" ht="15" hidden="0">
      <x:c r="A19" s="8" t="s">
        <x:v>36</x:v>
      </x:c>
      <x:c r="B19" s="8" t="s">
        <x:v>26</x:v>
      </x:c>
      <x:c r="C19" s="8" t="s">
        <x:v>27</x:v>
      </x:c>
    </x:row>
    <x:row r="20" ht="15" hidden="0">
      <x:c r="A20" s="5" t="s">
        <x:v>37</x:v>
      </x:c>
      <x:c r="B20" s="5" t="n">
        <x:f aca="0">COUNTIFS(Catalog!D2:D212,"&gt;=1960",Catalog!D2:D212,"&lt;1970")</x:f>
        <x:v>0</x:v>
      </x:c>
      <x:c r="C20" s="9" t="n">
        <x:f aca="0">IF($B$6=0,0,B20/$B$6)</x:f>
        <x:v>0</x:v>
      </x:c>
    </x:row>
    <x:row r="21" ht="15" hidden="0">
      <x:c r="A21" s="5" t="s">
        <x:v>38</x:v>
      </x:c>
      <x:c r="B21" s="5" t="n">
        <x:f aca="0">COUNTIFS(Catalog!D2:D212,"&gt;=1970",Catalog!D2:D212,"&lt;1980")</x:f>
        <x:v>0</x:v>
      </x:c>
      <x:c r="C21" s="9" t="n">
        <x:f aca="0">IF($B$6=0,0,B21/$B$6)</x:f>
        <x:v>0</x:v>
      </x:c>
    </x:row>
    <x:row r="22" ht="15" hidden="0">
      <x:c r="A22" s="5" t="s">
        <x:v>39</x:v>
      </x:c>
      <x:c r="B22" s="5" t="n">
        <x:f aca="0">COUNTIFS(Catalog!D2:D212,"&gt;=1980",Catalog!D2:D212,"&lt;1990")</x:f>
        <x:v>0</x:v>
      </x:c>
      <x:c r="C22" s="9" t="n">
        <x:f aca="0">IF($B$6=0,0,B22/$B$6)</x:f>
        <x:v>0</x:v>
      </x:c>
    </x:row>
    <x:row r="23" ht="15" hidden="0">
      <x:c r="A23" s="5" t="s">
        <x:v>40</x:v>
      </x:c>
      <x:c r="B23" s="5" t="n">
        <x:f aca="0">COUNTIFS(Catalog!D2:D212,"&gt;=1990",Catalog!D2:D212,"&lt;2000")</x:f>
        <x:v>0</x:v>
      </x:c>
      <x:c r="C23" s="9" t="n">
        <x:f aca="0">IF($B$6=0,0,B23/$B$6)</x:f>
        <x:v>0</x:v>
      </x:c>
    </x:row>
    <x:row r="24" ht="15" hidden="0">
      <x:c r="A24" s="5" t="s">
        <x:v>41</x:v>
      </x:c>
      <x:c r="B24" s="5" t="n">
        <x:f aca="0">COUNTIFS(Catalog!D2:D212,"&gt;=2000",Catalog!D2:D212,"&lt;2010")</x:f>
        <x:v>1</x:v>
      </x:c>
      <x:c r="C24" s="9" t="n">
        <x:f aca="0">IF($B$6=0,0,B24/$B$6)</x:f>
        <x:v>0.058823529411764705</x:v>
      </x:c>
    </x:row>
    <x:row r="25" ht="15" hidden="0">
      <x:c r="A25" s="5" t="s">
        <x:v>42</x:v>
      </x:c>
      <x:c r="B25" s="5" t="n">
        <x:f aca="0">COUNTIFS(Catalog!D2:D212,"&gt;=2010",Catalog!D2:D212,"&lt;2020")</x:f>
        <x:v>9</x:v>
      </x:c>
      <x:c r="C25" s="9" t="n">
        <x:f aca="0">IF($B$6=0,0,B25/$B$6)</x:f>
        <x:v>0.5294117647058824</x:v>
      </x:c>
    </x:row>
    <x:row r="26" ht="15" hidden="0">
      <x:c r="A26" s="5" t="s">
        <x:v>43</x:v>
      </x:c>
      <x:c r="B26" s="5" t="n">
        <x:f aca="0">COUNTIFS(Catalog!D2:D212,"&gt;=2020",Catalog!D2:D212,"&lt;2030")</x:f>
        <x:v>7</x:v>
      </x:c>
      <x:c r="C26" s="9" t="n">
        <x:f aca="0">IF($B$6=0,0,B26/$B$6)</x:f>
        <x:v>0.4117647058823529</x:v>
      </x:c>
    </x:row>
    <x:row r="27" ht="15" hidden="0">
      <x:c r="A27" s="5"/>
      <x:c r="B27" s="5"/>
      <x:c r="C27" s="5"/>
    </x:row>
    <x:row r="28" ht="15" hidden="0">
      <x:c r="A28" s="8" t="s">
        <x:v>4</x:v>
      </x:c>
      <x:c r="B28" s="8" t="s">
        <x:v>26</x:v>
      </x:c>
      <x:c r="C28" s="8" t="s">
        <x:v>27</x:v>
      </x:c>
    </x:row>
    <x:row r="29" ht="15" hidden="0">
      <x:c r="A29" s="5" t="s">
        <x:v>44</x:v>
      </x:c>
      <x:c r="B29" s="5" t="n">
        <x:f aca="0">COUNTIF(Catalog!E2:E212,"DC Comics")</x:f>
        <x:v>10</x:v>
      </x:c>
      <x:c r="C29" s="9" t="n">
        <x:f aca="0">IF($B$6=0,0,B29/$B$6)</x:f>
        <x:v>0.5882352941176471</x:v>
      </x:c>
    </x:row>
    <x:row r="30" ht="15" hidden="0">
      <x:c r="A30" s="5" t="s">
        <x:v>45</x:v>
      </x:c>
      <x:c r="B30" s="5" t="n">
        <x:f aca="0">COUNTIF(Catalog!E2:E212,"BOOM! Studios")</x:f>
        <x:v>2</x:v>
      </x:c>
      <x:c r="C30" s="9" t="n">
        <x:f aca="0">IF($B$6=0,0,B30/$B$6)</x:f>
        <x:v>0.11764705882352941</x:v>
      </x:c>
    </x:row>
    <x:row r="31" ht="15" hidden="0">
      <x:c r="A31" s="5" t="s">
        <x:v>46</x:v>
      </x:c>
      <x:c r="B31" s="5" t="n">
        <x:f aca="0">COUNTIF(Catalog!E2:E212,"Whatnot Publishing")</x:f>
        <x:v>1</x:v>
      </x:c>
      <x:c r="C31" s="9" t="n">
        <x:f aca="0">IF($B$6=0,0,B31/$B$6)</x:f>
        <x:v>0.058823529411764705</x:v>
      </x:c>
    </x:row>
    <x:row r="32" ht="15" hidden="0">
      <x:c r="A32" s="5" t="s">
        <x:v>47</x:v>
      </x:c>
      <x:c r="B32" s="5" t="n">
        <x:f aca="0">COUNTIF(Catalog!E2:E212,"Ablaze")</x:f>
        <x:v>1</x:v>
      </x:c>
      <x:c r="C32" s="9" t="n">
        <x:f aca="0">IF($B$6=0,0,B32/$B$6)</x:f>
        <x:v>0.058823529411764705</x:v>
      </x:c>
    </x:row>
    <x:row r="33" ht="15" hidden="0">
      <x:c r="A33" s="5" t="s">
        <x:v>48</x:v>
      </x:c>
      <x:c r="B33" s="5" t="n">
        <x:f aca="0">COUNTIF(Catalog!E2:E212,"Counterpoint Comics")</x:f>
        <x:v>1</x:v>
      </x:c>
      <x:c r="C33" s="9" t="n">
        <x:f aca="0">IF($B$6=0,0,B33/$B$6)</x:f>
        <x:v>0.058823529411764705</x:v>
      </x:c>
    </x:row>
  </x:sheetData>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49</x:v>
      </x:c>
      <x:c r="B1" s="8" t="s">
        <x:v>50</x:v>
      </x:c>
      <x:c r="C1" s="8" t="s">
        <x:v>51</x:v>
      </x:c>
      <x:c r="D1" s="8" t="s">
        <x:v>52</x:v>
      </x:c>
      <x:c r="E1" s="8" t="s">
        <x:v>53</x:v>
      </x:c>
    </x:row>
    <x:row r="2" ht="23.850000381469727" hidden="0">
      <x:c r="A2" s="2" t="s">
        <x:v>54</x:v>
      </x:c>
      <x:c r="B2" s="2" t="s">
        <x:v>55</x:v>
      </x:c>
      <x:c r="C2" s="2" t="s">
        <x:v>56</x:v>
      </x:c>
      <x:c r="D2" s="3" t="s">
        <x:v>57</x:v>
      </x:c>
      <x:c r="E2" s="2"/>
    </x:row>
    <x:row r="3" ht="15" hidden="0">
      <x:c r="A3" s="2" t="s">
        <x:v>58</x:v>
      </x:c>
      <x:c r="B3" s="2" t="s">
        <x:v>59</x:v>
      </x:c>
      <x:c r="C3" s="2" t="s">
        <x:v>60</x:v>
      </x:c>
      <x:c r="D3" s="3" t="s">
        <x:v>61</x:v>
      </x:c>
      <x:c r="E3" s="2"/>
    </x:row>
    <x:row r="4" ht="15" hidden="0">
      <x:c r="A4" s="2" t="s">
        <x:v>62</x:v>
      </x:c>
      <x:c r="B4" s="2" t="s">
        <x:v>59</x:v>
      </x:c>
      <x:c r="C4" s="2" t="s">
        <x:v>60</x:v>
      </x:c>
      <x:c r="D4" s="3" t="s">
        <x:v>63</x:v>
      </x:c>
      <x:c r="E4" s="2"/>
    </x:row>
    <x:row r="5" ht="15" hidden="0">
      <x:c r="A5" s="2" t="s">
        <x:v>64</x:v>
      </x:c>
      <x:c r="B5" s="2" t="s">
        <x:v>59</x:v>
      </x:c>
      <x:c r="C5" s="2" t="s">
        <x:v>65</x:v>
      </x:c>
      <x:c r="D5" s="3" t="s">
        <x:v>66</x:v>
      </x:c>
      <x:c r="E5" s="2"/>
    </x:row>
    <x:row r="6" ht="23.850000381469727" hidden="0">
      <x:c r="A6" s="2" t="s">
        <x:v>67</x:v>
      </x:c>
      <x:c r="B6" s="2" t="s">
        <x:v>59</x:v>
      </x:c>
      <x:c r="C6" s="2" t="s">
        <x:v>65</x:v>
      </x:c>
      <x:c r="D6" s="3" t="s">
        <x:v>68</x:v>
      </x:c>
      <x:c r="E6" s="2"/>
    </x:row>
    <x:row r="7" ht="15" hidden="0">
      <x:c r="A7" s="2" t="s">
        <x:v>69</x:v>
      </x:c>
      <x:c r="B7" s="2" t="s">
        <x:v>59</x:v>
      </x:c>
      <x:c r="C7" s="2" t="s">
        <x:v>65</x:v>
      </x:c>
      <x:c r="D7" s="3" t="s">
        <x:v>70</x:v>
      </x:c>
      <x:c r="E7" s="2"/>
    </x:row>
    <x:row r="8" ht="23.850000381469727" hidden="0">
      <x:c r="A8" s="2" t="s">
        <x:v>71</x:v>
      </x:c>
      <x:c r="B8" s="2" t="s">
        <x:v>72</x:v>
      </x:c>
      <x:c r="C8" s="2" t="s">
        <x:v>73</x:v>
      </x:c>
      <x:c r="D8" s="3" t="s">
        <x:v>68</x:v>
      </x:c>
      <x:c r="E8" s="2" t="s">
        <x:v>74</x:v>
      </x:c>
    </x:row>
    <x:row r="9" ht="15" hidden="0">
      <x:c r="A9" s="2" t="s">
        <x:v>75</x:v>
      </x:c>
      <x:c r="B9" s="2" t="s">
        <x:v>59</x:v>
      </x:c>
      <x:c r="C9" s="2" t="s">
        <x:v>76</x:v>
      </x:c>
      <x:c r="D9" s="3" t="s">
        <x:v>63</x:v>
      </x:c>
      <x:c r="E9" s="2"/>
    </x:row>
    <x:row r="10" ht="36" hidden="0" customHeight="1">
      <x:c r="A10" s="15" t="str">
        <x:v>CL-BB28-0001</x:v>
      </x:c>
      <x:c r="B10" s="15" t="str">
        <x:v>Cover artwork</x:v>
      </x:c>
      <x:c r="C10" s="15" t="str">
        <x:v>Exact edition reviewed 2026-10-19.</x:v>
      </x:c>
      <x:c r="D10" s="16" t="str">
        <x:v>https://www.comics.org/issue/386929/
https://leagueofcomicgeeks.com/comic/6936619/teen-titans-52
https://leagueofcomicgeeks.com/profile/galko/lists/9766</x:v>
      </x:c>
      <x:c r="E10" s="15" t="str"/>
    </x:row>
    <x:row r="11" ht="48" hidden="0" customHeight="1">
      <x:c r="A11" s="15" t="str">
        <x:v>CL-BB28-0002</x:v>
      </x:c>
      <x:c r="B11" s="15" t="str">
        <x:v>Cover artwork</x:v>
      </x:c>
      <x:c r="C11" s="15" t="str">
        <x:v>Exact edition reviewed 2026-10-19. Additional characters or incarnation identities remain unresolved. Contemporary retailer solicitation variants conflict with database cover credit; exact inspected art is signed MH/after Sekowsky. Ratio not verified for this exact variant; do not transfer other cover ratios.</x:v>
      </x:c>
      <x:c r="D11" s="16" t="str">
        <x:v>https://www.comics.org/issue/1103510/
https://leagueofcomicgeeks.com/comic/4447803/bravest-warriors-2?variant=2434696
https://leagueofcomicgeeks.com/profile/galko/lists/9766</x:v>
      </x:c>
      <x:c r="E11" s="15" t="str">
        <x:v>Character identification partly unresolved.</x:v>
      </x:c>
    </x:row>
    <x:row r="12" ht="72" hidden="0" customHeight="1">
      <x:c r="A12" s="15" t="str">
        <x:v>CL-BB28-0003</x:v>
      </x:c>
      <x:c r="B12" s="15" t="str">
        <x:v>Cover artwork</x:v>
      </x:c>
      <x:c r="C12" s="15" t="str">
        <x:v>Exact edition reviewed 2026-10-19. Retailer native 1952 × 2972 full scan. Retailer product additional-information Publisher=Marvel is a cataloging error; correct publisher remains BOOM!/KaBOOM!.</x:v>
      </x:c>
      <x:c r="D12" s="16" t="str">
        <x:v>https://my.comics.org/issue/1132714/
https://leagueofcomicgeeks.com/comic/4377240/regular-show-1?variant=4998330
https://leagueofcomicgeeks.com/profile/galko/lists/9766
https://ultimatecomics.com/product/regular-show-1-cp-wilson-ultimate-comics-exclusive-variant-boom-2013/</x:v>
      </x:c>
      <x:c r="E12" s="15" t="str"/>
    </x:row>
    <x:row r="13" ht="48" hidden="0" customHeight="1">
      <x:c r="A13" s="15" t="str">
        <x:v>CL-BB28-0004</x:v>
      </x:c>
      <x:c r="B13" s="15" t="str">
        <x:v>Cover artwork</x:v>
      </x:c>
      <x:c r="C13" s="15" t="str">
        <x:v>Exact edition reviewed 2026-10-19.</x:v>
      </x:c>
      <x:c r="D13" s="16" t="str">
        <x:v>https://www.comics.org/issue/1189928/
https://leagueofcomicgeeks.com/comic/3203902/justice-league-of-america-11?variant=5098964
https://leagueofcomicgeeks.com/profile/galko/lists/9766</x:v>
      </x:c>
      <x:c r="E13" s="15" t="str"/>
    </x:row>
    <x:row r="14" ht="48" hidden="0" customHeight="1">
      <x:c r="A14" s="15" t="str">
        <x:v>CL-BB28-0005</x:v>
      </x:c>
      <x:c r="B14" s="15" t="str">
        <x:v>Cover artwork</x:v>
      </x:c>
      <x:c r="C14" s="15" t="str">
        <x:v>Exact edition reviewed 2026-10-19.</x:v>
      </x:c>
      <x:c r="D14" s="16" t="str">
        <x:v>https://www.comics.org/issue/1311443/?issue_detail=2
https://leagueofcomicgeeks.com/comic/9522390/justice-league-38?variant=7354475
https://leagueofcomicgeeks.com/profile/galko/lists/9766</x:v>
      </x:c>
      <x:c r="E14" s="15" t="str"/>
    </x:row>
    <x:row r="15" ht="48" hidden="0" customHeight="1">
      <x:c r="A15" s="15" t="str">
        <x:v>CL-BB28-0006</x:v>
      </x:c>
      <x:c r="B15" s="15" t="str">
        <x:v>Cover artwork</x:v>
      </x:c>
      <x:c r="C15" s="15" t="str">
        <x:v>Exact edition reviewed 2026-10-19. Additional characters or incarnation identities remain unresolved. Original three-entry grouping retained. Crain secret variant may alter character renderings; catalog as related editions, do not assert all three artworks identical. Primary scan is the supplied homage artwork.</x:v>
      </x:c>
      <x:c r="D15" s="16" t="str">
        <x:v>https://www.comicpriceguide.co.uk/us_issues.php?ic=66356
https://leagueofcomicgeeks.com/comic/5838670/justice-league-1?variant=8832269
https://leagueofcomicgeeks.com/profile/galko/lists/9766</x:v>
      </x:c>
      <x:c r="E15" s="15" t="str">
        <x:v>Character identification partly unresolved.</x:v>
      </x:c>
    </x:row>
    <x:row r="16" ht="48" hidden="0" customHeight="1">
      <x:c r="A16" s="15" t="str">
        <x:v>CL-BB28-0007</x:v>
      </x:c>
      <x:c r="B16" s="15" t="str">
        <x:v>Cover artwork</x:v>
      </x:c>
      <x:c r="C16" s="15" t="str">
        <x:v>Exact edition reviewed 2026-10-19. Additional characters or incarnation identities remain unresolved. Book cover says Lexington’s Best Comic Con 2019. January 1 in workbook was a placeholder, not verified street date. Disney figures wear DC-inspired outfits; do not tag the borrowed DC identities as depicted characters.</x:v>
      </x:c>
      <x:c r="D16" s="16" t="str">
        <x:v>https://leagueofcomicgeeks.com/comic/7460640/do-you-pooh-1?variant=5536004
https://leagueofcomicgeeks.com/profile/galko/lists/9766</x:v>
      </x:c>
      <x:c r="E16" s="15" t="str">
        <x:v>Character identification partly unresolved.</x:v>
      </x:c>
    </x:row>
    <x:row r="17" ht="36" hidden="0" customHeight="1">
      <x:c r="A17" s="15" t="str">
        <x:v>CL-BB28-0008</x:v>
      </x:c>
      <x:c r="B17" s="15" t="str">
        <x:v>Cover artwork</x:v>
      </x:c>
      <x:c r="C17" s="15" t="str">
        <x:v>Exact edition reviewed 2026-10-19. Additional characters or incarnation identities remain unresolved.</x:v>
      </x:c>
      <x:c r="D17" s="16" t="str">
        <x:v>https://www.comics.org/issue/2265896/
https://leagueofcomicgeeks.com/comic/1244311/rwby-justice-league-6
https://leagueofcomicgeeks.com/profile/galko/lists/9766</x:v>
      </x:c>
      <x:c r="E17" s="15" t="str">
        <x:v>Character identification partly unresolved.</x:v>
      </x:c>
    </x:row>
    <x:row r="18" ht="60" hidden="0" customHeight="1">
      <x:c r="A18" s="15" t="str">
        <x:v>CL-BB28-0009</x:v>
      </x:c>
      <x:c r="B18" s="15" t="str">
        <x:v>Cover artwork</x:v>
      </x:c>
      <x:c r="C18" s="15" t="str">
        <x:v>Exact edition reviewed 2026-10-19. Additional characters or incarnation identities remain unresolved. These are Stan Lee Just Imagine/Earth-6 versions, not the standard DC alter egos; do not attach Bruce Wayne, Clark Kent, Hal Jordan or Barry Allen from the original composition.</x:v>
      </x:c>
      <x:c r="D18" s="16" t="str">
        <x:v>https://www.dc.com/blog/2022/09/15/tales-from-earth-6-all-new-stories-based-on-stan-lees-just-imagine-dc-super-heroes
https://leagueofcomicgeeks.com/comic/7704164/tales-from-earth-6-a-celebration-of-stan-lee-1?variant=5097390
https://leagueofcomicgeeks.com/profile/galko/lists/9766</x:v>
      </x:c>
      <x:c r="E18" s="15" t="str">
        <x:v>Character identification partly unresolved.</x:v>
      </x:c>
    </x:row>
    <x:row r="19" ht="72" hidden="0" customHeight="1">
      <x:c r="A19" s="15" t="str">
        <x:v>CL-BB28-0010</x:v>
      </x:c>
      <x:c r="B19" s="15" t="str">
        <x:v>Cover artwork</x:v>
      </x:c>
      <x:c r="C19" s="15" t="str">
        <x:v>Exact edition reviewed 2026-10-19. Additional characters or incarnation identities remain unresolved.</x:v>
      </x:c>
      <x:c r="D19" s="16" t="str">
        <x:v>https://www.comics.org/issue/2523931/
https://leagueofcomicgeeks.com/comic/6630626/the-mighty-barbarians-1?variant=6705307
https://leagueofcomicgeeks.com/profile/galko/lists/9766
https://www.midtowncomics.com/p/2190750-mighty-barbarians-1-cover-i-incentive-giuseppe-cafaro-the-brave-and-the-bold-28-homage-virgin-cover</x:v>
      </x:c>
      <x:c r="E19" s="15" t="str">
        <x:v>Character identification partly unresolved.</x:v>
      </x:c>
    </x:row>
    <x:row r="20" ht="60" hidden="0" customHeight="1">
      <x:c r="A20" s="15" t="str">
        <x:v>CL-BB28-0011</x:v>
      </x:c>
      <x:c r="B20" s="15" t="str">
        <x:v>Cover artwork</x:v>
      </x:c>
      <x:c r="C20" s="15" t="str">
        <x:v>Exact edition reviewed 2026-10-19. Additional characters or incarnation identities remain unresolved. Publisher-era branding Whatnot retained; current reprints may use Massive. Exact unfamiliar human cast is unresolved, so characters intentionally empty.</x:v>
      </x:c>
      <x:c r="D20" s="16" t="str">
        <x:v>https://www.comictom.com/products/crashdown-1-cover-l-kevin-maguire-1-150-ratio
https://leagueofcomicgeeks.com/comic/8738013/crashdown-1?variant=3768896
https://leagueofcomicgeeks.com/profile/galko/lists/9766</x:v>
      </x:c>
      <x:c r="E20" s="15" t="str">
        <x:v>Character identification partly unresolved.</x:v>
      </x:c>
    </x:row>
    <x:row r="21" ht="36" hidden="0" customHeight="1">
      <x:c r="A21" s="15" t="str">
        <x:v>CL-BB28-0012</x:v>
      </x:c>
      <x:c r="B21" s="15" t="str">
        <x:v>Cover artwork</x:v>
      </x:c>
      <x:c r="C21" s="15" t="str">
        <x:v>Exact artwork visually reviewed 2026-10-19. Retain both treatments under one art group. Retailer currently labels second exclusive; title/date ordering is not proof of a new publication.</x:v>
      </x:c>
      <x:c r="D21" s="16" t="str">
        <x:v>https://mbartist.com/products/comic-book-brave-and-the-bold-28-variant-exclusive-by-chad-hardin
https://www.comics.org/issue/2710814/</x:v>
      </x:c>
      <x:c r="E21" s="15" t="str"/>
    </x:row>
    <x:row r="22" ht="36" hidden="0" customHeight="1">
      <x:c r="A22" s="15" t="str">
        <x:v>CL-BB28-0013</x:v>
      </x:c>
      <x:c r="B22" s="15" t="str">
        <x:v>Cover artwork</x:v>
      </x:c>
      <x:c r="C22" s="15" t="str">
        <x:v>Exact artwork visually reviewed 2026-10-19. Downloaded image is unlettered preview artwork, not published trade dress; media upgrade needed.</x:v>
      </x:c>
      <x:c r="D22" s="16" t="str">
        <x:v>https://www.dc.com/comics/justice-league-of-america-2006/justice-league-of-america-50
https://www.comics.org/issue/1658148/?display=grid</x:v>
      </x:c>
      <x:c r="E22" s="15" t="str"/>
    </x:row>
    <x:row r="23" ht="36" hidden="0" customHeight="1">
      <x:c r="A23" s="15" t="str">
        <x:v>CL-BB28-0014</x:v>
      </x:c>
      <x:c r="B23" s="15" t="str">
        <x:v>Cover artwork</x:v>
      </x:c>
      <x:c r="C23" s="15" t="str">
        <x:v>Exact artwork visually reviewed 2026-10-19. Native 900 × 1367 solicitation artwork includes publisher promo footer, not full final trade dress; no upscaling. Distinguish release year 2010 from cover date 2011.</x:v>
      </x:c>
      <x:c r="D23" s="16" t="str">
        <x:v>https://www.comics.org/issue/792238/
https://hombredebronze.blogspot.com/2010/09/starro-in-my-eyes.html</x:v>
      </x:c>
      <x:c r="E23" s="15" t="str"/>
    </x:row>
    <x:row r="24" ht="48" hidden="0" customHeight="1">
      <x:c r="A24" s="15" t="str">
        <x:v>CL-BB28-0015</x:v>
      </x:c>
      <x:c r="B24" s="15" t="str">
        <x:v>Cover artwork</x:v>
      </x:c>
      <x:c r="C24" s="15" t="str">
        <x:v>Exact artwork visually reviewed 2026-10-19. Incomplete character or incarnation research. Only small comparison image recovered; crop right-hand artwork with full title/outer content. Do not use left-hand original as this record’s image. Original linked press asset returned HTTP 404.</x:v>
      </x:c>
      <x:c r="D24" s="16" t="str">
        <x:v>https://graphicpolicy.com/2012/12/28/bluewaters-new-releases-122612/
https://www.comicbookandmoviereviews.com/2024/01/tidalwave-comics-are-proud-to-present.html</x:v>
      </x:c>
      <x:c r="E24" s="15" t="str">
        <x:v>Character identification partly unresolved.</x:v>
      </x:c>
    </x:row>
    <x:row r="25" ht="36" hidden="0" customHeight="1">
      <x:c r="A25" s="15" t="str">
        <x:v>CL-BB28-0016</x:v>
      </x:c>
      <x:c r="B25" s="15" t="str">
        <x:v>Cover artwork</x:v>
      </x:c>
      <x:c r="C25" s="15" t="str">
        <x:v>Exact artwork visually reviewed 2026-10-19.</x:v>
      </x:c>
      <x:c r="D25" s="16" t="str">
        <x:v>https://www.dc.com/blog/2020/08/21/preview-justice-league-53-doom-metal-part-one
https://my.comics.org/issue/2148344/</x:v>
      </x:c>
      <x:c r="E25" s="15" t="str"/>
    </x:row>
    <x:row r="26" ht="48" hidden="0" customHeight="1">
      <x:c r="A26" s="15" t="str">
        <x:v>CL-BB28-0017</x:v>
      </x:c>
      <x:c r="B26" s="15" t="str">
        <x:v>Cover artwork</x:v>
      </x:c>
      <x:c r="C26" s="15" t="str">
        <x:v>Exact artwork visually reviewed 2026-10-19. DC promised second half later in 2026 with details to follow. Do not treat that undated announcement as a second verified published issue. Exact viewed first half only shows these four heroes; do not infer other members from original BB28.</x:v>
      </x:c>
      <x:c r="D26" s="16" t="str">
        <x:v>https://www.dc.com/blog/2026-07-08/dc-unveils-lineup-for-comic-con-international-2026
https://comicbookrealm.com/topic/4/43886/brave-and-the-bold-28-sdcc-2026-exclusive/all</x:v>
      </x:c>
      <x:c r="E26" s="15" t="str"/>
    </x:row>
    <x:row r="27" ht="24" hidden="0" customHeight="1">
      <x:c r="A27" s="15" t="str">
        <x:v>Original BB28 and 2020/2022/2026 regular or foil facsimiles; Loot Crate; Millennium Edition; Silver Age Classics</x:v>
      </x:c>
      <x:c r="B27" s="15" t="str">
        <x:v>Exclude from unique homage art</x:v>
      </x:c>
      <x:c r="C27" s="15" t="str">
        <x:v>Original cover reproduced with trade-dress/finish changes. Hardin and Jurgens new-art covers treated separately.</x:v>
      </x:c>
      <x:c r="D27" s="16" t="str">
        <x:v>https://www.comics.org/issue/2803706/</x:v>
      </x:c>
      <x:c r="E27" s="15" t="str"/>
    </x:row>
    <x:row r="28" ht="24" hidden="0" customHeight="1">
      <x:c r="A28" s="15" t="str">
        <x:v>The Bold and the Brave collected Volume 3 (Yonami)</x:v>
      </x:c>
      <x:c r="B28" s="15" t="str">
        <x:v>Wrong target</x:v>
      </x:c>
      <x:c r="C28" s="15" t="str">
        <x:v>Publisher/gallery comparison shows BB30/Amazo target, not BB28.</x:v>
      </x:c>
      <x:c r="D28" s="16" t="str">
        <x:v>https://www.comicbookandmoviereviews.com/2024/01/tidalwave-comics-are-proud-to-present.html</x:v>
      </x:c>
      <x:c r="E28" s="15" t="str"/>
    </x:row>
    <x:row r="29" ht="24" hidden="0" customHeight="1">
      <x:c r="A29" s="15" t="str">
        <x:v>Justice League #23 interior pages; Supreme #48 faux Allies cover; DC Super Friends #12 interior</x:v>
      </x:c>
      <x:c r="B29" s="15" t="str">
        <x:v>Exclude interiors</x:v>
      </x:c>
      <x:c r="C29" s="15" t="str">
        <x:v>Interior homage panels/faux cover rather than actual published exterior cover.</x:v>
      </x:c>
      <x:c r="D29" s="16" t="str">
        <x:v>https://ilovecomiccovers.blogspot.com/2013/08/the-brave-and-bold-28-30-homages.html</x:v>
      </x:c>
      <x:c r="E29" s="15" t="str"/>
    </x:row>
    <x:row r="30" ht="36" hidden="0" customHeight="1">
      <x:c r="A30" s="15" t="str">
        <x:v>Justice League 3001 #3 Dale Eaglesham variant</x:v>
      </x:c>
      <x:c r="B30" s="15" t="str">
        <x:v>Candidate needs exact-image verification</x:v>
      </x:c>
      <x:c r="C30" s="15" t="str">
        <x:v>Contemporary review explicitly identifies a BB28 homage and credits Eaglesham, while the initial official solicitation names Howard Porter for the 1:25 variant. GCD lists the Dale Eaglesham edition. Preserve this lead pending exact artwork and character review.</x:v>
      </x:c>
      <x:c r="D30" s="16" t="str">
        <x:v>https://dangermart.blogspot.com/2015/08/justice-league-3001-3-review.html</x:v>
      </x:c>
      <x:c r="E30" s="15" t="str"/>
    </x:row>
    <x:row r="31" ht="72" hidden="0" customHeight="1">
      <x:c r="A31" s="15" t="str">
        <x:v>Upcoming review</x:v>
      </x:c>
      <x:c r="B31" s="15" t="str">
        <x:v>Reviewed 2026-10-19</x:v>
      </x:c>
      <x:c r="C31" s="15" t="str">
        <x:v>A verified 2026 addition with new artwork is the SDCC U.S. Mint custom BB28 reprint with a Dan Jurgens cover. DC announced a second connecting half for later in 2026, but no exact release date, final edition title, image or new 2027 homage was verified in this pass. Keep this as an undated announced follow-up, rather than a confirmed upcoming record. The January 7, 2026 regular, foil and blank facsimiles do not introduce new homage artwork.</x:v>
      </x:c>
      <x:c r="D31" s="16" t="str"/>
      <x:c r="E31" s="15" t="str"/>
    </x:row>
  </x:sheetData>
  <x:hyperlinks>
    <x:hyperlink xmlns:r="http://schemas.openxmlformats.org/officeDocument/2006/relationships" ref="D2" r:id="R738f1b66df45423a"/>
    <x:hyperlink xmlns:r="http://schemas.openxmlformats.org/officeDocument/2006/relationships" ref="D3" r:id="R6d866126ab71428e"/>
    <x:hyperlink xmlns:r="http://schemas.openxmlformats.org/officeDocument/2006/relationships" ref="D4" r:id="Ra6272493cc0e4c0d"/>
    <x:hyperlink xmlns:r="http://schemas.openxmlformats.org/officeDocument/2006/relationships" ref="D5" r:id="R23fbed95de6d46fd"/>
    <x:hyperlink xmlns:r="http://schemas.openxmlformats.org/officeDocument/2006/relationships" ref="D6" r:id="R4d89c3a738c04ed3"/>
    <x:hyperlink xmlns:r="http://schemas.openxmlformats.org/officeDocument/2006/relationships" ref="D7" r:id="R35f727770c2f4d7f"/>
    <x:hyperlink xmlns:r="http://schemas.openxmlformats.org/officeDocument/2006/relationships" ref="D8" r:id="R3c1f2e472fd04ac5"/>
    <x:hyperlink xmlns:r="http://schemas.openxmlformats.org/officeDocument/2006/relationships" ref="D9" r:id="Rabc41eef9d634166"/>
    <x:hyperlink xmlns:r="http://schemas.openxmlformats.org/officeDocument/2006/relationships" ref="D10" r:id="R542fdf66cd084c0a"/>
    <x:hyperlink xmlns:r="http://schemas.openxmlformats.org/officeDocument/2006/relationships" ref="D11" r:id="Re6027ff65cb74e32"/>
    <x:hyperlink xmlns:r="http://schemas.openxmlformats.org/officeDocument/2006/relationships" ref="D12" r:id="R0c6cb7f8c531474c"/>
    <x:hyperlink xmlns:r="http://schemas.openxmlformats.org/officeDocument/2006/relationships" ref="D13" r:id="R9820381d3da04ede"/>
    <x:hyperlink xmlns:r="http://schemas.openxmlformats.org/officeDocument/2006/relationships" ref="D14" r:id="Rc76281a8b5d04f25"/>
    <x:hyperlink xmlns:r="http://schemas.openxmlformats.org/officeDocument/2006/relationships" ref="D15" r:id="R3cc691ee41b446d0"/>
    <x:hyperlink xmlns:r="http://schemas.openxmlformats.org/officeDocument/2006/relationships" ref="D16" r:id="Rdbc7857a19a94451"/>
    <x:hyperlink xmlns:r="http://schemas.openxmlformats.org/officeDocument/2006/relationships" ref="D17" r:id="R5fb07a66319643d0"/>
    <x:hyperlink xmlns:r="http://schemas.openxmlformats.org/officeDocument/2006/relationships" ref="D18" r:id="R2c7a77175f3c447e"/>
    <x:hyperlink xmlns:r="http://schemas.openxmlformats.org/officeDocument/2006/relationships" ref="D19" r:id="Rdf8d15543d2b45ed"/>
    <x:hyperlink xmlns:r="http://schemas.openxmlformats.org/officeDocument/2006/relationships" ref="D20" r:id="R3b98832dcd9749c4"/>
    <x:hyperlink xmlns:r="http://schemas.openxmlformats.org/officeDocument/2006/relationships" ref="D21" r:id="R92d96247dd574749"/>
    <x:hyperlink xmlns:r="http://schemas.openxmlformats.org/officeDocument/2006/relationships" ref="D22" r:id="R3e745a194f95417e"/>
    <x:hyperlink xmlns:r="http://schemas.openxmlformats.org/officeDocument/2006/relationships" ref="D23" r:id="Rbf4b63a3aa7742ac"/>
    <x:hyperlink xmlns:r="http://schemas.openxmlformats.org/officeDocument/2006/relationships" ref="D24" r:id="Ra2f08c88e66b4d44"/>
    <x:hyperlink xmlns:r="http://schemas.openxmlformats.org/officeDocument/2006/relationships" ref="D25" r:id="Rc8b40746425c46a0"/>
    <x:hyperlink xmlns:r="http://schemas.openxmlformats.org/officeDocument/2006/relationships" ref="D26" r:id="R745f16cacfae4d5f"/>
    <x:hyperlink xmlns:r="http://schemas.openxmlformats.org/officeDocument/2006/relationships" ref="D27" r:id="Rb91f25e1116846c0"/>
    <x:hyperlink xmlns:r="http://schemas.openxmlformats.org/officeDocument/2006/relationships" ref="D28" r:id="R8f6e3e7381a44433"/>
    <x:hyperlink xmlns:r="http://schemas.openxmlformats.org/officeDocument/2006/relationships" ref="D29" r:id="R63b04a7ff6b74dd9"/>
    <x:hyperlink xmlns:r="http://schemas.openxmlformats.org/officeDocument/2006/relationships" ref="D30" r:id="R5a49a2df99124b19"/>
    <x:hyperlink xmlns:r="http://schemas.openxmlformats.org/officeDocument/2006/relationships" ref="D31" r:id="Rf173c4f916ea43ef"/>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77</x:v>
      </x:c>
      <x:c r="B1" s="8" t="s">
        <x:v>78</x:v>
      </x:c>
    </x:row>
    <x:row r="2" ht="15" hidden="0" customHeight="1">
      <x:c r="A2" s="10" t="s">
        <x:v>0</x:v>
      </x:c>
      <x:c r="B2" s="15" t="str">
        <x:v>Stable row ID, CL-BB28-NNNN.</x:v>
      </x:c>
    </x:row>
    <x:row r="3" ht="15" hidden="0" customHeight="1">
      <x:c r="A3" s="10" t="s">
        <x:v>1</x:v>
      </x:c>
      <x:c r="B3" s="15" t="s">
        <x:v>79</x:v>
      </x:c>
    </x:row>
    <x:row r="4" ht="15" hidden="0" customHeight="1">
      <x:c r="A4" s="10" t="s">
        <x:v>2</x:v>
      </x:c>
      <x:c r="B4" s="15" t="s">
        <x:v>80</x:v>
      </x:c>
    </x:row>
    <x:row r="5" ht="15" hidden="0" customHeight="1">
      <x:c r="A5" s="10" t="s">
        <x:v>3</x:v>
      </x:c>
      <x:c r="B5" s="15" t="s">
        <x:v>81</x:v>
      </x:c>
    </x:row>
    <x:row r="6" ht="15" hidden="0" customHeight="1">
      <x:c r="A6" s="10" t="s">
        <x:v>4</x:v>
      </x:c>
      <x:c r="B6" s="15" t="s">
        <x:v>82</x:v>
      </x:c>
    </x:row>
    <x:row r="7" ht="15" hidden="0" customHeight="1">
      <x:c r="A7" s="10" t="s">
        <x:v>5</x:v>
      </x:c>
      <x:c r="B7" s="15" t="s">
        <x:v>83</x:v>
      </x:c>
    </x:row>
    <x:row r="8" ht="15" hidden="0" customHeight="1">
      <x:c r="A8" s="10" t="s">
        <x:v>6</x:v>
      </x:c>
      <x:c r="B8" s="15" t="s">
        <x:v>84</x:v>
      </x:c>
    </x:row>
    <x:row r="9" ht="15" hidden="0" customHeight="1">
      <x:c r="A9" s="10" t="s">
        <x:v>7</x:v>
      </x:c>
      <x:c r="B9" s="15" t="s">
        <x:v>85</x:v>
      </x:c>
    </x:row>
    <x:row r="10" ht="15" hidden="0" customHeight="1">
      <x:c r="A10" s="10" t="s">
        <x:v>8</x:v>
      </x:c>
      <x:c r="B10" s="15" t="s">
        <x:v>86</x:v>
      </x:c>
    </x:row>
    <x:row r="11" ht="15" hidden="0" customHeight="1">
      <x:c r="A11" s="10" t="s">
        <x:v>9</x:v>
      </x:c>
      <x:c r="B11" s="15" t="s">
        <x:v>87</x:v>
      </x:c>
    </x:row>
    <x:row r="12" ht="15" hidden="0" customHeight="1">
      <x:c r="A12" s="10" t="s">
        <x:v>10</x:v>
      </x:c>
      <x:c r="B12" s="15" t="s">
        <x:v>88</x:v>
      </x:c>
    </x:row>
    <x:row r="13" ht="15" hidden="0" customHeight="1">
      <x:c r="A13" s="10" t="s">
        <x:v>11</x:v>
      </x:c>
      <x:c r="B13" s="15" t="s">
        <x:v>89</x:v>
      </x:c>
    </x:row>
    <x:row r="14" ht="15" hidden="0" customHeight="1">
      <x:c r="A14" s="10" t="s">
        <x:v>12</x:v>
      </x:c>
      <x:c r="B14" s="15" t="s">
        <x:v>90</x:v>
      </x:c>
    </x:row>
    <x:row r="15" ht="15" hidden="0" customHeight="1">
      <x:c r="A15" s="10" t="s">
        <x:v>13</x:v>
      </x:c>
      <x:c r="B15" s="15" t="s">
        <x:v>91</x:v>
      </x:c>
    </x:row>
    <x:row r="16" ht="15" hidden="0" customHeight="1">
      <x:c r="A16" s="10" t="s">
        <x:v>14</x:v>
      </x:c>
      <x:c r="B16" s="15" t="s">
        <x:v>92</x:v>
      </x:c>
    </x:row>
    <x:row r="17" ht="15" hidden="0" customHeight="1">
      <x:c r="A17" s="10" t="s">
        <x:v>15</x:v>
      </x:c>
      <x:c r="B17" s="15" t="str">
        <x:v>Evidence tying the cover to The Brave and the Bold #28; indirect branches and reused art are documented explicitly.</x:v>
      </x:c>
    </x:row>
    <x:row r="18" ht="15" hidden="0" customHeight="1">
      <x:c r="A18" s="10" t="s">
        <x:v>16</x:v>
      </x:c>
      <x:c r="B18" s="15" t="s">
        <x:v>93</x:v>
      </x:c>
    </x:row>
    <x:row r="19" ht="24" hidden="0" customHeight="1">
      <x:c r="A19" s="10" t="s">
        <x:v>17</x:v>
      </x:c>
      <x:c r="B19" s="15" t="str">
        <x:v>Verified = exact cover and target supported by reviewed edition-specific sources. Partial = remaining attribution, edition or target uncertainty; visual resemblance alone is not creator confirmation.</x:v>
      </x:c>
    </x:row>
    <x:row r="20" ht="15" hidden="0" customHeight="1">
      <x:c r="A20" s="10" t="s">
        <x:v>18</x:v>
      </x:c>
      <x:c r="B20" s="15" t="s">
        <x:v>94</x:v>
      </x:c>
    </x:row>
    <x:row r="21" ht="15" hidden="0" customHeight="1">
      <x:c r="A21" s="10" t="s">
        <x:v>19</x:v>
      </x:c>
      <x:c r="B21" s="15" t="s">
        <x:v>95</x:v>
      </x:c>
    </x:row>
    <x:row r="22" ht="15" hidden="0" customHeight="1">
      <x:c r="A22" s="10" t="s">
        <x:v>20</x:v>
      </x:c>
      <x:c r="B22" s="15" t="str">
        <x:v>Best available exact-edition cover image; native scan limitations are recorded in Collector Notes.</x:v>
      </x:c>
    </x:row>
    <x:row r="23" ht="15" hidden="0" customHeight="1">
      <x:c r="A23" s="10" t="s">
        <x:v>21</x:v>
      </x:c>
      <x:c r="B23" s="15" t="str">
        <x:v>Verified artist account when documented; otherwise explicitly unknown.</x:v>
      </x:c>
    </x:row>
    <x:row r="24" ht="15" hidden="0" customHeight="1">
      <x:c r="A24" s="10" t="s">
        <x:v>22</x:v>
      </x:c>
      <x:c r="B24" s="15" t="s">
        <x:v>96</x:v>
      </x:c>
    </x:row>
    <x:row r="25" ht="15" hidden="0" customHeight="1">
      <x:c r="A25" s="10" t="s">
        <x:v>23</x:v>
      </x:c>
      <x:c r="B25" s="15" t="s">
        <x:v>97</x:v>
      </x:c>
    </x:row>
  </x:sheetData>
  <x:pageMargins left="0.7" right="0.7" top="0.75" bottom="0.75" header="0.3" footer="0.3"/>
</x:worksheet>
</file>