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22616e8a28c3408a" /></Relationships>
</file>

<file path=xl/workbook.xml><?xml version="1.0" encoding="utf-8"?>
<workbook xmlns="http://schemas.openxmlformats.org/spreadsheetml/2006/main" xmlns:r="http://schemas.openxmlformats.org/officeDocument/2006/relationships">
  <sheets>
    <sheet name="Dashboard" sheetId="1" r:id="Rfbc9d3f38edb4608"/>
    <sheet name="Catalog" sheetId="2" r:id="R585c918018f04a4a"/>
    <sheet name="galko Source List" sheetId="3" r:id="R06de4389b2b14fa7"/>
    <sheet name="Research Log" sheetId="4" r:id="R666e78af432f4644"/>
    <sheet name="Data Dictionary" sheetId="5" r:id="R60317c933a1445ee"/>
  </sheets>
  <definedNames>
    <definedName name="_xlnm._FilterDatabase" localSheetId="1" hidden="1">'Catalog'!$A$1:$AF$2</definedName>
  </definedNames>
</workbook>
</file>

<file path=xl/sharedStrings.xml><?xml version="1.0" encoding="utf-8"?>
<x:sst xmlns:x="http://schemas.openxmlformats.org/spreadsheetml/2006/main">
  <x:si>
    <x:t xml:space="preserve">Amazing Spider-Man #7 Homage Catalog</x:t>
  </x:si>
  <x:si>
    <x:t xml:space="preserve">Metric</x:t>
  </x:si>
  <x:si>
    <x:t xml:space="preserve">Value</x:t>
  </x:si>
  <x:si>
    <x:t xml:space="preserve">Total records</x:t>
  </x:si>
  <x:si>
    <x:t xml:space="preserve">Verified</x:t>
  </x:si>
  <x:si>
    <x:t xml:space="preserve">Partial</x:t>
  </x:si>
  <x:si>
    <x:t xml:space="preserve">Needs Review</x:t>
  </x:si>
  <x:si>
    <x:t xml:space="preserve">Website visible</x:t>
  </x:si>
  <x:si>
    <x:t xml:space="preserve">Hidden research records</x:t>
  </x:si>
  <x:si>
    <x:t xml:space="preserve">Published</x:t>
  </x:si>
  <x:si>
    <x:t xml:space="preserve">Solicited / Upcoming</x:t>
  </x:si>
  <x:si>
    <x:t xml:space="preserve">Direct homages</x:t>
  </x:si>
  <x:si>
    <x:t xml:space="preserve">Parody / character-swap homages</x:t>
  </x:si>
  <x:si>
    <x:t xml:space="preserve">Retailer exclusives</x:t>
  </x:si>
  <x:si>
    <x:t xml:space="preserve">New deep-search records (Oct 2026)</x:t>
  </x:si>
  <x:si>
    <x:t xml:space="preserve">% Verified</x:t>
  </x:si>
  <x:si>
    <x:t xml:space="preserve">Catalog ID</x:t>
  </x:si>
  <x:si>
    <x:t xml:space="preserve">Title</x:t>
  </x:si>
  <x:si>
    <x:t xml:space="preserve">Issue</x:t>
  </x:si>
  <x:si>
    <x:t xml:space="preserve">Year</x:t>
  </x:si>
  <x:si>
    <x:t xml:space="preserve">Publisher</x:t>
  </x:si>
  <x:si>
    <x:t xml:space="preserve">Cover Artist</x:t>
  </x:si>
  <x:si>
    <x:t xml:space="preserve">Variant/Edition</x:t>
  </x:si>
  <x:si>
    <x:t xml:space="preserve">Homage Target</x:t>
  </x:si>
  <x:si>
    <x:t xml:space="preserve">Homage Type</x:t>
  </x:si>
  <x:si>
    <x:t xml:space="preserve">Subject/Character</x:t>
  </x:si>
  <x:si>
    <x:t xml:space="preserve">Exclusive/Retailer</x:t>
  </x:si>
  <x:si>
    <x:t xml:space="preserve">Convention/Event</x:t>
  </x:si>
  <x:si>
    <x:t xml:space="preserve">Print Run/Ratio</x:t>
  </x:si>
  <x:si>
    <x:t xml:space="preserve">Format/Finish</x:t>
  </x:si>
  <x:si>
    <x:t xml:space="preserve">Country/Language</x:t>
  </x:si>
  <x:si>
    <x:t xml:space="preserve">Release Date</x:t>
  </x:si>
  <x:si>
    <x:t xml:space="preserve">Ownership</x:t>
  </x:si>
  <x:si>
    <x:t xml:space="preserve">Ownership Evidence</x:t>
  </x:si>
  <x:si>
    <x:t xml:space="preserve">Website Visibility</x:t>
  </x:si>
  <x:si>
    <x:t xml:space="preserve">Website Slug</x:t>
  </x:si>
  <x:si>
    <x:t xml:space="preserve">Website Title</x:t>
  </x:si>
  <x:si>
    <x:t xml:space="preserve">Short Description</x:t>
  </x:si>
  <x:si>
    <x:t xml:space="preserve">Lineage/Reference Notes</x:t>
  </x:si>
  <x:si>
    <x:t xml:space="preserve">Collector Notes</x:t>
  </x:si>
  <x:si>
    <x:t xml:space="preserve">Verification Status</x:t>
  </x:si>
  <x:si>
    <x:t xml:space="preserve">Primary Source URL</x:t>
  </x:si>
  <x:si>
    <x:t xml:space="preserve">Secondary Source URL</x:t>
  </x:si>
  <x:si>
    <x:t xml:space="preserve">Cover Image Source URL</x:t>
  </x:si>
  <x:si>
    <x:t xml:space="preserve">Image Filename</x:t>
  </x:si>
  <x:si>
    <x:t xml:space="preserve">Artist Instagram</x:t>
  </x:si>
  <x:si>
    <x:t xml:space="preserve">Publication Status</x:t>
  </x:si>
  <x:si>
    <x:t xml:space="preserve">Research Added</x:t>
  </x:si>
  <x:si>
    <x:t xml:space="preserve">#</x:t>
  </x:si>
  <x:si>
    <x:t xml:space="preserve">galko card (as listed)</x:t>
  </x:si>
  <x:si>
    <x:t xml:space="preserve">LCG release date</x:t>
  </x:si>
  <x:si>
    <x:t xml:space="preserve">LCG URL</x:t>
  </x:si>
  <x:si>
    <x:t xml:space="preserve">Disposition in this catalog</x:t>
  </x:si>
  <x:si>
    <x:t xml:space="preserve">The Amazing Spider-Man #7</x:t>
  </x:si>
  <x:si>
    <x:t xml:space="preserve">1963-09-10</x:t>
  </x:si>
  <x:si>
    <x:t xml:space="preserve">https://leagueofcomicgeeks.com/comic/8008587/the-amazing-spider-man-7</x:t>
  </x:si>
  <x:si>
    <x:t xml:space="preserve">Excluded – original</x:t>
  </x:si>
  <x:si>
    <x:t xml:space="preserve">ASM #7 British Edition</x:t>
  </x:si>
  <x:si>
    <x:t xml:space="preserve">https://leagueofcomicgeeks.com/comic/8008587/the-amazing-spider-man-7?variant=2474576</x:t>
  </x:si>
  <x:si>
    <x:t xml:space="preserve">Excluded – edition of original</x:t>
  </x:si>
  <x:si>
    <x:t xml:space="preserve">Infinity Warps: Arachknight #2</x:t>
  </x:si>
  <x:si>
    <x:t xml:space="preserve">2018-11-28</x:t>
  </x:si>
  <x:si>
    <x:t xml:space="preserve">https://leagueofcomicgeeks.com/comic/9554901/infinity-warps-arachknight-2</x:t>
  </x:si>
  <x:si>
    <x:t xml:space="preserve">CL-ASM7-0001</x:t>
  </x:si>
  <x:si>
    <x:t xml:space="preserve">Items on galko list</x:t>
  </x:si>
  <x:si>
    <x:t xml:space="preserve">Represented in Catalog (own row or consolidated)</x:t>
  </x:si>
  <x:si>
    <x:t xml:space="preserve">Excluded (originals / reprints / reused art)</x:t>
  </x:si>
  <x:si>
    <x:t xml:space="preserve">Candidate</x:t>
  </x:si>
  <x:si>
    <x:t xml:space="preserve">Decision</x:t>
  </x:si>
  <x:si>
    <x:t xml:space="preserve">Reason</x:t>
  </x:si>
  <x:si>
    <x:t xml:space="preserve">Best Source</x:t>
  </x:si>
  <x:si>
    <x:t xml:space="preserve">Follow-up</x:t>
  </x:si>
  <x:si>
    <x:t xml:space="preserve">galko LCG list 10396 (3 items)</x:t>
  </x:si>
  <x:si>
    <x:t xml:space="preserve">Source</x:t>
  </x:si>
  <x:si>
    <x:t xml:space="preserve">User-supplied PDF print (Oct 13, 2026); all items itemized on the 'galko Source List' tab.</x:t>
  </x:si>
  <x:si>
    <x:t xml:space="preserve">https://leagueofcomicgeeks.com/profile/galko/lists/10396/cover-homage-the-amazing-spider-man-7</x:t>
  </x:si>
  <x:si>
    <x:t xml:space="preserve">ASM #7 (1963) and British Edition</x:t>
  </x:si>
  <x:si>
    <x:t xml:space="preserve">Excluded</x:t>
  </x:si>
  <x:si>
    <x:t xml:space="preserve">Original issue and its edition.</x:t>
  </x:si>
  <x:si>
    <x:t xml:space="preserve">Web/retailer/database sweep for ASM #7 homages</x:t>
  </x:si>
  <x:si>
    <x:t xml:space="preserve">Searched</x:t>
  </x:si>
  <x:si>
    <x:t xml:space="preserve">No further homages found (GCD, retailers, resale). cbishop's Comic Vine homage index has no ASM #7 list.</x:t>
  </x:si>
  <x:si>
    <x:t xml:space="preserve">https://www.comics.org/issue/18054/</x:t>
  </x:si>
  <x:si>
    <x:t xml:space="preserve">Thin homage family.</x:t>
  </x:si>
  <x:si>
    <x:t xml:space="preserve">Spider-Man: Incursions #1 Cover D 'TBA (Homage, 1:25)' – Dec 2026</x:t>
  </x:si>
  <x:si>
    <x:t xml:space="preserve">Watchlist (upcoming)</x:t>
  </x:si>
  <x:si>
    <x:t xml:space="preserve">Marvel solicited a homage cover without naming its target.</x:t>
  </x:si>
  <x:si>
    <x:t xml:space="preserve">https://bleedingcool.com/comics/marvel-comics-official-full-december-2026-solicits-and-solicitations/</x:t>
  </x:si>
  <x:si>
    <x:t xml:space="preserve">Check on cover reveal.</x:t>
  </x:si>
  <x:si>
    <x:t xml:space="preserve">Amazing Spider-Man: Symbie #1 Cover C 'TBA (Homage)' – Dec 2026</x:t>
  </x:si>
  <x:si>
    <x:t xml:space="preserve">Homage cover solicited; target unrevealed.</x:t>
  </x:si>
  <x:si>
    <x:t xml:space="preserve">Upcoming-homage sweep (Oct 20, 2026)</x:t>
  </x:si>
  <x:si>
    <x:t xml:space="preserve">No confirmed upcoming homage of this cover found in Marvel Nov–Dec 2026 solicits or retailer pre-orders.</x:t>
  </x:si>
  <x:si>
    <x:t xml:space="preserve">Field</x:t>
  </x:si>
  <x:si>
    <x:t xml:space="preserve">Description</x:t>
  </x:si>
  <x:si>
    <x:t xml:space="preserve">Allowed values / example</x:t>
  </x:si>
</x:sst>
</file>

<file path=xl/styles.xml><?xml version="1.0" encoding="utf-8"?>
<x:styleSheet xmlns:x="http://schemas.openxmlformats.org/spreadsheetml/2006/main">
  <x:numFmts count="5">
    <x:numFmt numFmtId="164" formatCode="General"/>
    <x:numFmt numFmtId="165" formatCode="General"/>
    <x:numFmt numFmtId="166" formatCode="0%"/>
    <x:numFmt numFmtId="200" formatCode="0"/>
    <x:numFmt numFmtId="201" formatCode="yyyy-mm-dd"/>
  </x:numFmts>
  <x:fonts count="13">
    <x:font>
      <x:sz val="11"/>
      <x:color theme="1"/>
      <x:name val="Calibri"/>
      <x:family val="2"/>
    </x:font>
    <x:font>
      <x:sz val="10"/>
      <x:name val="Arial"/>
    </x:font>
    <x:font>
      <x:sz val="10"/>
      <x:name val="Arial"/>
    </x:font>
    <x:font>
      <x:sz val="10"/>
      <x:name val="Arial"/>
    </x:font>
    <x:font>
      <x:b/>
      <x:sz val="16"/>
      <x:color rgb="FF1F2A44"/>
      <x:name val="Arial"/>
    </x:font>
    <x:font>
      <x:i/>
      <x:sz val="10"/>
      <x:color rgb="FF555555"/>
      <x:name val="Arial"/>
    </x:font>
    <x:font>
      <x:sz val="9"/>
      <x:color rgb="FF888888"/>
      <x:name val="Arial"/>
    </x:font>
    <x:font>
      <x:b/>
      <x:sz val="10"/>
      <x:color rgb="FFFFFFFF"/>
      <x:name val="Arial"/>
    </x:font>
    <x:font>
      <x:sz val="11"/>
      <x:name val="Arial"/>
    </x:font>
    <x:font>
      <x:b/>
      <x:sz val="11"/>
      <x:name val="Arial"/>
    </x:font>
    <x:font>
      <x:b/>
      <x:sz val="12"/>
      <x:color rgb="FF1F2A44"/>
      <x:name val="Arial"/>
    </x:font>
    <x:font>
      <x:sz val="10"/>
      <x:name val="Arial"/>
    </x:font>
    <x:font>
      <x:u val="single"/>
      <x:sz val="10"/>
      <x:color rgb="FF1F4E9E"/>
      <x:name val="Arial"/>
    </x:font>
  </x:fonts>
  <x:fills count="5">
    <x:fill>
      <x:patternFill patternType="none"/>
    </x:fill>
    <x:fill>
      <x:patternFill patternType="gray125"/>
    </x:fill>
    <x:fill>
      <x:patternFill patternType="solid">
        <x:fgColor rgb="FF1F2A44"/>
      </x:patternFill>
    </x:fill>
    <x:fill>
      <x:patternFill patternType="solid">
        <x:fgColor rgb="FFFFF2CC"/>
      </x:patternFill>
    </x:fill>
    <x:fill>
      <x:patternFill patternType="solid">
        <x:fgColor rgb="FFEDEDED"/>
      </x:patternFill>
    </x:fill>
  </x:fills>
  <x:borders count="2">
    <x:border diagonalUp="0" diagonalDown="0">
      <x:left/>
      <x:right/>
      <x:top/>
      <x:bottom/>
      <x:diagonal/>
    </x:border>
    <x:border diagonalUp="0" diagonalDown="0">
      <x:left/>
      <x:right/>
      <x:top/>
      <x:bottom style="thin">
        <x:color rgb="FFD0D4DC"/>
      </x:bottom>
      <x:diagonal/>
    </x:border>
  </x:borders>
  <x:cellStyleXfs count="20">
    <x:xf numFmtId="164" fontId="0" fillId="0" borderId="0" applyFont="1" applyBorder="1" applyAlignment="1" applyProtection="1">
      <x:alignment horizontal="general" vertical="bottom" wrapText="0" shrinkToFit="0"/>
      <x:protection locked="1" hidden="0"/>
    </x:xf>
    <x:xf numFmtId="0" fontId="1" fillId="0" borderId="0" applyFont="1" applyBorder="0" applyAlignment="0" applyProtection="0"/>
    <x:xf numFmtId="0" fontId="1" fillId="0" borderId="0" applyFont="1" applyBorder="0" applyAlignment="0" applyProtection="0"/>
    <x:xf numFmtId="0" fontId="2" fillId="0" borderId="0" applyFont="1" applyBorder="0" applyAlignment="0" applyProtection="0"/>
    <x:xf numFmtId="0" fontId="2"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43" fontId="1" fillId="0" borderId="0" applyFont="1" applyBorder="0" applyAlignment="0" applyProtection="0"/>
    <x:xf numFmtId="41" fontId="1" fillId="0" borderId="0" applyFont="1" applyBorder="0" applyAlignment="0" applyProtection="0"/>
    <x:xf numFmtId="44" fontId="1" fillId="0" borderId="0" applyFont="1" applyBorder="0" applyAlignment="0" applyProtection="0"/>
    <x:xf numFmtId="42" fontId="1" fillId="0" borderId="0" applyFont="1" applyBorder="0" applyAlignment="0" applyProtection="0"/>
    <x:xf numFmtId="9" fontId="1" fillId="0" borderId="0" applyFont="1" applyBorder="0" applyAlignment="0" applyProtection="0"/>
  </x:cellStyleXfs>
  <x:cellXfs count="34">
    <x:xf numFmtId="164" fontId="0" fillId="0" borderId="0" xfId="0" applyFont="0" applyBorder="0" applyAlignment="0" applyProtection="0">
      <x:alignment horizontal="general" vertical="bottom" wrapText="0" shrinkToFit="0"/>
      <x:protection locked="1" hidden="0"/>
    </x:xf>
    <x:xf numFmtId="164" fontId="4" fillId="0" borderId="0" xfId="0" applyFont="1" applyBorder="0" applyAlignment="0" applyProtection="0">
      <x:alignment horizontal="general" vertical="bottom" wrapText="0" shrinkToFit="0"/>
      <x:protection locked="1" hidden="0"/>
    </x:xf>
    <x:xf numFmtId="164" fontId="5" fillId="0" borderId="0" xfId="0" applyFont="1" applyBorder="0" applyAlignment="0" applyProtection="0">
      <x:alignment horizontal="general" vertical="bottom" wrapText="0" shrinkToFit="0"/>
      <x:protection locked="1" hidden="0"/>
    </x:xf>
    <x:xf numFmtId="164" fontId="6" fillId="0" borderId="0" xfId="0" applyFont="1" applyBorder="0" applyAlignment="0" applyProtection="0">
      <x:alignment horizontal="general" vertical="bottom" wrapText="0" shrinkToFit="0"/>
      <x:protection locked="1" hidden="0"/>
    </x:xf>
    <x:xf numFmtId="164" fontId="7" fillId="2" borderId="0" xfId="0" applyFont="1" applyBorder="0" applyAlignment="0" applyProtection="0">
      <x:alignment horizontal="general" vertical="bottom" wrapText="0" shrinkToFit="0"/>
      <x:protection locked="1" hidden="0"/>
    </x:xf>
    <x:xf numFmtId="164" fontId="8" fillId="0" borderId="0" xfId="0" applyFont="1" applyBorder="0" applyAlignment="0" applyProtection="0">
      <x:alignment horizontal="general" vertical="bottom" wrapText="0" shrinkToFit="0"/>
      <x:protection locked="1" hidden="0"/>
    </x:xf>
    <x:xf numFmtId="165" fontId="9" fillId="0" borderId="0" xfId="0" applyFont="1" applyBorder="0" applyAlignment="0" applyProtection="0">
      <x:alignment horizontal="general" vertical="bottom" wrapText="0" shrinkToFit="0"/>
      <x:protection locked="1" hidden="0"/>
    </x:xf>
    <x:xf numFmtId="166" fontId="9" fillId="0" borderId="0" xfId="0" applyFont="1" applyBorder="0" applyAlignment="0" applyProtection="0">
      <x:alignment horizontal="general" vertical="bottom" wrapText="0" shrinkToFit="0"/>
      <x:protection locked="1" hidden="0"/>
    </x:xf>
    <x:xf numFmtId="164" fontId="10" fillId="0" borderId="0" xfId="0" applyFont="1" applyBorder="0" applyAlignment="0" applyProtection="0">
      <x:alignment horizontal="general" vertical="bottom" wrapText="0" shrinkToFit="0"/>
      <x:protection locked="1" hidden="0"/>
    </x:xf>
    <x:xf numFmtId="164" fontId="11" fillId="0" borderId="0" xfId="0" applyFont="1" applyBorder="0" applyAlignment="0" applyProtection="0">
      <x:alignment horizontal="general" vertical="bottom" wrapText="0" shrinkToFit="0"/>
      <x:protection locked="1" hidden="0"/>
    </x:xf>
    <x:xf numFmtId="164" fontId="7" fillId="2" borderId="0" xfId="0" applyFont="1" applyBorder="0" applyAlignment="1" applyProtection="0">
      <x:alignment horizontal="general" vertical="center" wrapText="1" shrinkToFit="0"/>
      <x:protection locked="1" hidden="0"/>
    </x:xf>
    <x:xf numFmtId="164" fontId="11" fillId="0" borderId="1" xfId="0" applyFont="1" applyBorder="1" applyAlignment="1" applyProtection="0">
      <x:alignment horizontal="general" vertical="top" wrapText="1" shrinkToFit="0"/>
      <x:protection locked="1" hidden="0"/>
    </x:xf>
    <x:xf numFmtId="164" fontId="11" fillId="3" borderId="1" xfId="0" applyFont="1" applyBorder="1" applyAlignment="1" applyProtection="0">
      <x:alignment horizontal="general" vertical="top" wrapText="1" shrinkToFit="0"/>
      <x:protection locked="1" hidden="0"/>
    </x:xf>
    <x:xf numFmtId="164" fontId="12" fillId="0" borderId="1" xfId="0" applyFont="1" applyBorder="1" applyAlignment="1" applyProtection="0">
      <x:alignment horizontal="general" vertical="top" wrapText="1" shrinkToFit="0"/>
      <x:protection locked="1" hidden="0"/>
    </x:xf>
    <x:xf numFmtId="164" fontId="11" fillId="4" borderId="1" xfId="0" applyFont="1" applyBorder="1" applyAlignment="1" applyProtection="0">
      <x:alignment horizontal="general" vertical="top" wrapText="1" shrinkToFit="0"/>
      <x:protection locked="1" hidden="0"/>
    </x:xf>
    <x:xf numFmtId="165" fontId="0" fillId="0" borderId="0" xfId="0" applyFont="0" applyBorder="0" applyAlignment="0" applyProtection="0">
      <x:alignment horizontal="general" vertical="bottom" wrapText="0" shrinkToFit="0"/>
      <x:protection locked="1" hidden="0"/>
    </x:xf>
    <x:xf numFmtId="164" fontId="11" fillId="0" borderId="0" xfId="0" applyFont="1" applyBorder="0" applyAlignment="1" applyProtection="0">
      <x:alignment horizontal="general" vertical="top" wrapText="1" shrinkToFit="0"/>
      <x:protection locked="1" hidden="0"/>
    </x:xf>
    <x:xf numFmtId="200" fontId="1" fillId="0" borderId="1" xfId="0" applyNumberFormat="1" applyFont="1" applyFill="1" applyBorder="1" applyAlignment="1">
      <x:alignment horizontal="general" vertical="top" wrapText="1"/>
    </x:xf>
    <x:xf numFmtId="201" fontId="1" fillId="0" borderId="1" xfId="0" applyNumberFormat="1" applyFont="1" applyFill="1" applyBorder="1" applyAlignment="1">
      <x:alignment horizontal="general" vertical="top" wrapText="1"/>
    </x:xf>
    <x:xf numFmtId="164" fontId="1" fillId="0" borderId="1" xfId="0" applyNumberFormat="1" applyFont="1" applyFill="1" applyBorder="1" applyAlignment="1">
      <x:alignment horizontal="general" vertical="top" wrapText="1"/>
    </x:xf>
    <x:xf numFmtId="164" fontId="1" fillId="3" borderId="1" xfId="0" applyNumberFormat="1" applyFont="1" applyFill="1" applyBorder="1" applyAlignment="1">
      <x:alignment horizontal="general" vertical="top" wrapText="1"/>
    </x:xf>
    <x:xf numFmtId="164" fontId="12" fillId="0" borderId="1" xfId="0" applyNumberFormat="1" applyFont="1" applyFill="1" applyBorder="1" applyAlignment="1">
      <x:alignment horizontal="general" vertical="top" wrapText="1"/>
    </x:xf>
    <x:xf numFmtId="164" fontId="4" fillId="0" borderId="0" xfId="0" applyNumberFormat="1" applyFont="1" applyFill="1" applyBorder="1" applyAlignment="1">
      <x:alignment horizontal="general" vertical="bottom" wrapText="1"/>
    </x:xf>
    <x:xf numFmtId="164" fontId="0" fillId="0" borderId="0" xfId="0" applyNumberFormat="1" applyFont="1" applyFill="1" applyBorder="1" applyAlignment="1">
      <x:alignment horizontal="general" vertical="bottom" wrapText="1"/>
    </x:xf>
    <x:xf numFmtId="164" fontId="5" fillId="0" borderId="0" xfId="0" applyNumberFormat="1" applyFont="1" applyFill="1" applyBorder="1" applyAlignment="1">
      <x:alignment horizontal="general" vertical="bottom" wrapText="1"/>
    </x:xf>
    <x:xf numFmtId="164" fontId="6" fillId="0" borderId="0" xfId="0" applyNumberFormat="1" applyFont="1" applyFill="1" applyBorder="1" applyAlignment="1">
      <x:alignment horizontal="general" vertical="bottom" wrapText="1"/>
    </x:xf>
    <x:xf numFmtId="164" fontId="4" fillId="0" borderId="0" xfId="0" applyNumberFormat="1" applyFont="1" applyFill="1" applyBorder="1" applyAlignment="1">
      <x:alignment horizontal="general" vertical="center" wrapText="1"/>
    </x:xf>
    <x:xf numFmtId="164" fontId="0" fillId="0" borderId="0" xfId="0" applyNumberFormat="1" applyFont="1" applyFill="1" applyBorder="1" applyAlignment="1">
      <x:alignment horizontal="general" vertical="center" wrapText="1"/>
    </x:xf>
    <x:xf numFmtId="164" fontId="5" fillId="0" borderId="0" xfId="0" applyNumberFormat="1" applyFont="1" applyFill="1" applyBorder="1" applyAlignment="1">
      <x:alignment horizontal="general" vertical="center" wrapText="1"/>
    </x:xf>
    <x:xf numFmtId="164" fontId="6" fillId="0" borderId="0" xfId="0" applyNumberFormat="1" applyFont="1" applyFill="1" applyBorder="1" applyAlignment="1">
      <x:alignment horizontal="general" vertical="center" wrapText="1"/>
    </x:xf>
    <x:xf numFmtId="164" fontId="10" fillId="0" borderId="0" xfId="0" applyNumberFormat="1" applyFont="1" applyFill="1" applyBorder="1" applyAlignment="1">
      <x:alignment horizontal="general" vertical="bottom" wrapText="1"/>
    </x:xf>
    <x:xf numFmtId="164" fontId="1" fillId="0" borderId="0" xfId="0" applyNumberFormat="1" applyFont="1" applyFill="1" applyBorder="1" applyAlignment="1">
      <x:alignment horizontal="general" vertical="bottom" wrapText="1"/>
    </x:xf>
    <x:xf numFmtId="164" fontId="1" fillId="0" borderId="0" xfId="0" applyNumberFormat="1" applyFont="1" applyFill="1" applyBorder="1" applyAlignment="1">
      <x:alignment horizontal="general" vertical="top" wrapText="1"/>
    </x:xf>
    <x:xf numFmtId="164" fontId="1" fillId="0" borderId="1" xfId="0" applyFont="1" applyBorder="1" applyAlignment="1" applyProtection="0">
      <x:alignment horizontal="general" vertical="top" wrapText="1" shrinkToFit="0"/>
      <x:protection locked="1" hidden="0"/>
    </x:xf>
  </x:cellXfs>
  <x:cellStyles count="6">
    <x:cellStyle name="Normal" xfId="0"/>
    <x:cellStyle name="Comma" xfId="15"/>
    <x:cellStyle name="Comma [0]" xfId="16"/>
    <x:cellStyle name="Currency" xfId="17"/>
    <x:cellStyle name="Currency [0]" xfId="18"/>
    <x:cellStyle name="Percent" xfId="19"/>
  </x:cellStyles>
  <x:dxfs count="5">
    <x:dxf>
      <x:fill>
        <x:patternFill>
          <x:bgColor rgb="FF1F2A44"/>
        </x:patternFill>
      </x:fill>
    </x:dxf>
    <x:dxf>
      <x:fill>
        <x:patternFill>
          <x:bgColor rgb="FF000000"/>
        </x:patternFill>
      </x:fill>
    </x:dxf>
    <x:dxf>
      <x:fill>
        <x:patternFill>
          <x:bgColor rgb="FFFFFFFF"/>
        </x:patternFill>
      </x:fill>
    </x:dxf>
    <x:dxf>
      <x:fill>
        <x:patternFill>
          <x:bgColor rgb="FFFFF2CC"/>
        </x:patternFill>
      </x:fill>
    </x:dxf>
    <x:dxf>
      <x:fill>
        <x:patternFill>
          <x:bgColor rgb="FF1F4E9E"/>
        </x:patternFill>
      </x:fill>
    </x:dxf>
  </x:dxfs>
  <x:colors>
    <x:indexedColors>
      <x:rgbColor rgb="FF000000"/>
      <x:rgbColor rgb="FFFFFFFF"/>
      <x:rgbColor rgb="FFFF0000"/>
      <x:rgbColor rgb="FF00FF00"/>
      <x:rgbColor rgb="FF0000FF"/>
      <x:rgbColor rgb="FFFFFF00"/>
      <x:rgbColor rgb="FFFF00FF"/>
      <x:rgbColor rgb="FF00FFFF"/>
      <x:rgbColor rgb="FF800000"/>
      <x:rgbColor rgb="FF008000"/>
      <x:rgbColor rgb="FF000080"/>
      <x:rgbColor rgb="FF808000"/>
      <x:rgbColor rgb="FF800080"/>
      <x:rgbColor rgb="FF008080"/>
      <x:rgbColor rgb="FFC0C0C0"/>
      <x:rgbColor rgb="FF888888"/>
      <x:rgbColor rgb="FF9999FF"/>
      <x:rgbColor rgb="FF993366"/>
      <x:rgbColor rgb="FFFFF2CC"/>
      <x:rgbColor rgb="FFEDEDED"/>
      <x:rgbColor rgb="FF660066"/>
      <x:rgbColor rgb="FFFF8080"/>
      <x:rgbColor rgb="FF0066CC"/>
      <x:rgbColor rgb="FFD0D4DC"/>
      <x:rgbColor rgb="FF000080"/>
      <x:rgbColor rgb="FFFF00FF"/>
      <x:rgbColor rgb="FFFFFF00"/>
      <x:rgbColor rgb="FF00FFFF"/>
      <x:rgbColor rgb="FF800080"/>
      <x:rgbColor rgb="FF800000"/>
      <x:rgbColor rgb="FF008080"/>
      <x:rgbColor rgb="FF0000FF"/>
      <x:rgbColor rgb="FF00CCFF"/>
      <x:rgbColor rgb="FFCCFFFF"/>
      <x:rgbColor rgb="FFCCFFCC"/>
      <x:rgbColor rgb="FFFFFF99"/>
      <x:rgbColor rgb="FF99CCFF"/>
      <x:rgbColor rgb="FFFF99CC"/>
      <x:rgbColor rgb="FFCC99FF"/>
      <x:rgbColor rgb="FFFFCC99"/>
      <x:rgbColor rgb="FF3366FF"/>
      <x:rgbColor rgb="FF33CCCC"/>
      <x:rgbColor rgb="FF99CC00"/>
      <x:rgbColor rgb="FFFFCC00"/>
      <x:rgbColor rgb="FFFF9900"/>
      <x:rgbColor rgb="FFFF6600"/>
      <x:rgbColor rgb="FF555555"/>
      <x:rgbColor rgb="FF969696"/>
      <x:rgbColor rgb="FF003366"/>
      <x:rgbColor rgb="FF339966"/>
      <x:rgbColor rgb="FF003300"/>
      <x:rgbColor rgb="FF333300"/>
      <x:rgbColor rgb="FF993300"/>
      <x:rgbColor rgb="FF993366"/>
      <x:rgbColor rgb="FF1F4E9E"/>
      <x:rgbColor rgb="FF1F2A44"/>
    </x:indexedColors>
  </x:colors>
</x:styleSheet>
</file>

<file path=xl/_rels/workbook.xml.rels>&#65279;<?xml version="1.0" encoding="utf-8"?><Relationships xmlns="http://schemas.openxmlformats.org/package/2006/relationships"><Relationship Type="http://schemas.openxmlformats.org/officeDocument/2006/relationships/styles" Target="/xl/styles.xml" Id="R8b40b8873e5a4a4b" /><Relationship Type="http://schemas.openxmlformats.org/officeDocument/2006/relationships/theme" Target="/xl/theme/theme1.xml" Id="R8735e70124b44659" /><Relationship Type="http://schemas.openxmlformats.org/officeDocument/2006/relationships/sharedStrings" Target="/xl/sharedStrings.xml" Id="Re696e84dfcd847d3" /><Relationship Type="http://schemas.openxmlformats.org/officeDocument/2006/relationships/worksheet" Target="/xl/worksheets/sheet1.xml" Id="Rfbc9d3f38edb4608" /><Relationship Type="http://schemas.openxmlformats.org/officeDocument/2006/relationships/worksheet" Target="/xl/worksheets/sheet2.xml" Id="R585c918018f04a4a" /><Relationship Type="http://schemas.openxmlformats.org/officeDocument/2006/relationships/worksheet" Target="/xl/worksheets/sheet3.xml" Id="R06de4389b2b14fa7" /><Relationship Type="http://schemas.openxmlformats.org/officeDocument/2006/relationships/worksheet" Target="/xl/worksheets/sheet4.xml" Id="R666e78af432f4644" /><Relationship Type="http://schemas.openxmlformats.org/officeDocument/2006/relationships/worksheet" Target="/xl/worksheets/sheet5.xml" Id="R60317c933a1445ee" /></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a:prstDash val="solid"/>
        </a:ln>
        <a:ln w="25400">
          <a:prstDash val="solid"/>
        </a:ln>
        <a:ln w="38100">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ns0:Relationships xmlns:ns0="http://schemas.openxmlformats.org/package/2006/relationships"><ns0:Relationship Type="http://schemas.openxmlformats.org/officeDocument/2006/relationships/hyperlink" Target="https://www.marvel.com/comics/issue/71780/infinity_wars_arachknight_2018_2" TargetMode="External" Id="R3e59e70cd03a4201" /><ns0:Relationship Type="http://schemas.openxmlformats.org/officeDocument/2006/relationships/hyperlink" Target="https://www.comics.org/issue/1876439/" TargetMode="External" Id="Rbd50f9533b2c4baa" /><ns0:Relationship Type="http://schemas.openxmlformats.org/officeDocument/2006/relationships/hyperlink" Target="https://cdn.marvel.com/u/prod/marvel/i/mg/a/70/5bf4796e2df68/clean.jpg" TargetMode="External" Id="R507005acbd424cc8" /></ns0:Relationships>
</file>

<file path=xl/worksheets/_rels/sheet3.xml.rels>&#65279;<?xml version="1.0" encoding="utf-8"?><Relationships xmlns="http://schemas.openxmlformats.org/package/2006/relationships"><Relationship Type="http://schemas.openxmlformats.org/officeDocument/2006/relationships/hyperlink" Target="https://leagueofcomicgeeks.com/comic/8008587/the-amazing-spider-man-7" TargetMode="External" Id="Rcf1cfc6e079c47c0" /><Relationship Type="http://schemas.openxmlformats.org/officeDocument/2006/relationships/hyperlink" Target="https://leagueofcomicgeeks.com/comic/8008587/the-amazing-spider-man-7?variant=2474576" TargetMode="External" Id="R988745c396984f94" /><Relationship Type="http://schemas.openxmlformats.org/officeDocument/2006/relationships/hyperlink" Target="https://leagueofcomicgeeks.com/comic/9554901/infinity-warps-arachknight-2" TargetMode="External" Id="R55d9b41c46124ac3" /></Relationships>
</file>

<file path=xl/worksheets/_rels/sheet4.xml.rels>&#65279;<?xml version="1.0" encoding="utf-8"?><Relationships xmlns="http://schemas.openxmlformats.org/package/2006/relationships"><Relationship Type="http://schemas.openxmlformats.org/officeDocument/2006/relationships/hyperlink" Target="https://leagueofcomicgeeks.com/profile/galko/lists/10396/cover-homage-the-amazing-spider-man-7" TargetMode="External" Id="R7be10064c8f240f1" /><Relationship Type="http://schemas.openxmlformats.org/officeDocument/2006/relationships/hyperlink" Target="https://leagueofcomicgeeks.com/comic/8008587/the-amazing-spider-man-7" TargetMode="External" Id="R8dd9209f01424216" /><Relationship Type="http://schemas.openxmlformats.org/officeDocument/2006/relationships/hyperlink" Target="https://www.comics.org/issue/18054/" TargetMode="External" Id="Rb9c9cfe0a234422f" /><Relationship Type="http://schemas.openxmlformats.org/officeDocument/2006/relationships/hyperlink" Target="https://bleedingcool.com/comics/marvel-comics-official-full-december-2026-solicits-and-solicitations/" TargetMode="External" Id="R060c40a1af0a4225" /><Relationship Type="http://schemas.openxmlformats.org/officeDocument/2006/relationships/hyperlink" Target="https://bleedingcool.com/comics/marvel-comics-official-full-december-2026-solicits-and-solicitations/" TargetMode="External" Id="R728a90b417aa46d9" /></Relationships>
</file>

<file path=xl/worksheets/sheet1.xml><?xml version="1.0" encoding="utf-8"?>
<worksheet xmlns="http://schemas.openxmlformats.org/spreadsheetml/2006/main">
  <sheetPr>
    <pageSetUpPr fitToPage="false"/>
  </sheetPr>
  <sheetViews>
    <sheetView showGridLines="1" workbookViewId="0"/>
  </sheetViews>
  <sheetFormatPr defaultColWidth="8.6796875" defaultRowHeight="15"/>
  <cols>
    <col min="1" max="1" width="38" hidden="0" customWidth="1"/>
    <col min="2" max="2" width="12" hidden="0" customWidth="1"/>
  </cols>
  <sheetData>
    <row r="1" ht="42" hidden="0" customHeight="1">
      <c r="A1" s="26" t="s">
        <v>0</v>
      </c>
      <c r="B1" s="27"/>
    </row>
    <row r="2" ht="58" hidden="0" customHeight="1">
      <c r="A2" s="28" t="str">
        <v>Original: The Amazing Spider-Man #7, December 1963. Cover by Steve Ditko.</v>
      </c>
      <c r="B2" s="27"/>
    </row>
    <row r="3" ht="58" hidden="0" customHeight="1">
      <c r="A3" s="29" t="str">
        <v>Reviewed October 20, 2026. 1 distinct homage artwork. Grouped editions and references remain in Catalog.</v>
      </c>
      <c r="B3" s="27"/>
    </row>
    <row r="4" ht="15" hidden="0">
      <c r="A4" s="4" t="s">
        <v>1</v>
      </c>
      <c r="B4" s="4" t="s">
        <v>2</v>
      </c>
    </row>
    <row r="5" ht="15" hidden="0">
      <c r="A5" s="5" t="s">
        <v>3</v>
      </c>
      <c r="B5" s="6" t="n">
        <f aca="0">COUNTA(Catalog!$A$2:$A$200)</f>
        <v>1</v>
      </c>
    </row>
    <row r="6" ht="15" hidden="0">
      <c r="A6" s="5" t="s">
        <v>4</v>
      </c>
      <c r="B6" s="6" t="n">
        <f aca="0">COUNTIF(Catalog!$Y$2:$Y$200,"Verified")</f>
        <v>1</v>
      </c>
    </row>
    <row r="7" ht="15" hidden="0">
      <c r="A7" s="5" t="s">
        <v>5</v>
      </c>
      <c r="B7" s="6" t="n">
        <f aca="0">COUNTIF(Catalog!$Y$2:$Y$200,"Partial")</f>
        <v>0</v>
      </c>
    </row>
    <row r="8" ht="15" hidden="0">
      <c r="A8" s="5" t="s">
        <v>6</v>
      </c>
      <c r="B8" s="6" t="n">
        <f aca="0">COUNTIF(Catalog!$Y$2:$Y$200,"Needs Review")</f>
        <v>0</v>
      </c>
    </row>
    <row r="9" ht="15" hidden="0">
      <c r="A9" s="5" t="s">
        <v>7</v>
      </c>
      <c r="B9" s="6" t="n">
        <f aca="0">COUNTIF(Catalog!$S$2:$S$200,"Show")</f>
        <v>1</v>
      </c>
    </row>
    <row r="10" ht="15" hidden="0">
      <c r="A10" s="5" t="s">
        <v>8</v>
      </c>
      <c r="B10" s="6" t="n">
        <f aca="0">COUNTIF(Catalog!$S$2:$S$200,"Hide")</f>
        <v>0</v>
      </c>
    </row>
    <row r="11" ht="15" hidden="0">
      <c r="A11" s="5" t="s">
        <v>9</v>
      </c>
      <c r="B11" s="6" t="n">
        <f aca="0">COUNTIF(Catalog!$AE$2:$AE$200,"Published")</f>
        <v>1</v>
      </c>
    </row>
    <row r="12" ht="15" hidden="0">
      <c r="A12" s="5" t="s">
        <v>10</v>
      </c>
      <c r="B12" s="6" t="n">
        <f aca="0">COUNTIF(Catalog!$AE$2:$AE$200,"Solicited/Upcoming")+COUNTIF(Catalog!$AE$2:$AE$200,"Release unconfirmed")</f>
        <v>0</v>
      </c>
    </row>
    <row r="13" ht="15" hidden="0">
      <c r="A13" s="5" t="s">
        <v>11</v>
      </c>
      <c r="B13" s="6" t="n">
        <f aca="0">COUNTIF(Catalog!$I$2:$I$200,"Direct homage")</f>
        <v>1</v>
      </c>
    </row>
    <row r="14" ht="15" hidden="0">
      <c r="A14" s="5" t="s">
        <v>12</v>
      </c>
      <c r="B14" s="6" t="n">
        <f aca="0">COUNTIF(Catalog!$I$2:$I$200,"Parody / homage")</f>
        <v>0</v>
      </c>
    </row>
    <row r="15" ht="15" hidden="0">
      <c r="A15" s="5" t="s">
        <v>13</v>
      </c>
      <c r="B15" s="6" t="n">
        <f aca="0">COUNTA(Catalog!$K$2:$K$200)-COUNTIF(Catalog!$K$2:$K$200,"Not documented")-COUNTIF(Catalog!$K$2:$K$200,"Not applicable")</f>
        <v>0</v>
      </c>
    </row>
    <row r="16" ht="15" hidden="0">
      <c r="A16" s="5" t="s">
        <v>14</v>
      </c>
      <c r="B16" s="6" t="n">
        <f aca="0">COUNTIF(Catalog!$AF$2:$AF$200,"Deep search 2026-10-19")+COUNTIF(Catalog!$AF$2:$AF$200,"Deep search 2026-10-20")</f>
        <v>1</v>
      </c>
    </row>
    <row r="17" ht="15" hidden="0">
      <c r="A17" s="5" t="s">
        <v>15</v>
      </c>
      <c r="B17" s="7" t="n">
        <f aca="0">IF(B5=0,0,B6/B5)</f>
        <v>1</v>
      </c>
    </row>
    <row r="19" ht="15" hidden="0" customHeight="1">
      <c r="A19" s="30" t="str">
        <v>Records by publisher</v>
      </c>
      <c r="B19" s="23"/>
    </row>
    <row r="20" ht="15" hidden="0" customHeight="1">
      <c r="A20" s="31" t="str">
        <v>Marvel Comics</v>
      </c>
      <c r="B20" s="31" t="n">
        <f aca="0">COUNTIF(Catalog!$E$2:$E$200,A20)</f>
        <v>1</v>
      </c>
    </row>
    <row r="21" ht="15" hidden="0" customHeight="1">
      <c r="A21" s="23"/>
      <c r="B21" s="23"/>
    </row>
    <row r="22" ht="15" hidden="0" customHeight="1">
      <c r="A22" s="30" t="str">
        <v>Records by decade</v>
      </c>
      <c r="B22" s="23"/>
    </row>
    <row r="23" ht="15" hidden="0" customHeight="1">
      <c r="A23" s="31" t="str">
        <v>2010s</v>
      </c>
      <c r="B23" s="31" t="n">
        <f aca="0">COUNTIFS(Catalog!$D$2:$D$200,"&gt;=2010",Catalog!$D$2:$D$200,"&lt;=2019")</f>
        <v>1</v>
      </c>
    </row>
    <row r="24" ht="15" hidden="0" customHeight="1">
      <c r="A24" s="31"/>
      <c r="B24" s="31">
        <f aca="0"/>
      </c>
    </row>
    <row r="25" ht="15" hidden="0">
      <c r="A25" s="9"/>
      <c r="B25" s="9">
        <f aca="0"/>
      </c>
    </row>
  </sheetData>
  <mergeCells>
    <mergeCell ref="A1:B1"/>
    <mergeCell ref="A2:B2"/>
    <mergeCell ref="A3:B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sheetPr>
    <pageSetUpPr fitToPage="false"/>
  </sheetPr>
  <sheetViews>
    <sheetView showGridLines="1" workbookViewId="0">
      <pane xSplit="2" ySplit="1" topLeftCell="C2" activePane="bottomRight" state="frozen"/>
    </sheetView>
  </sheetViews>
  <sheetFormatPr defaultColWidth="8.6796875" defaultRowHeight="15"/>
  <cols>
    <col min="1" max="1" width="15" hidden="0" customWidth="1"/>
    <col min="2" max="2" width="30" hidden="0" customWidth="1"/>
    <col min="3" max="4" width="7" hidden="0" customWidth="1"/>
    <col min="5" max="6" width="22" hidden="0" customWidth="1"/>
    <col min="7" max="7" width="42" hidden="0" customWidth="1"/>
    <col min="8" max="8" width="30" hidden="0" customWidth="1"/>
    <col min="9" max="9" width="16" hidden="0" customWidth="1"/>
    <col min="10" max="10" width="24" hidden="0" customWidth="1"/>
    <col min="11" max="11" width="26" hidden="0" customWidth="1"/>
    <col min="12" max="12" width="14" hidden="0" customWidth="1"/>
    <col min="13" max="13" width="24" hidden="0" customWidth="1"/>
    <col min="14" max="14" width="22" hidden="0" customWidth="1"/>
    <col min="15" max="15" width="14" hidden="0" customWidth="1"/>
    <col min="16" max="16" width="12" hidden="0" customWidth="1"/>
    <col min="17" max="17" width="11" hidden="0" customWidth="1"/>
    <col min="18" max="18" width="16" hidden="0" customWidth="1"/>
    <col min="19" max="19" width="12" hidden="0" customWidth="1"/>
    <col min="20" max="20" width="40" hidden="0" customWidth="1"/>
    <col min="21" max="21" width="48" hidden="0" customWidth="1"/>
    <col min="22" max="23" width="60" hidden="0" customWidth="1"/>
    <col min="24" max="24" width="70" hidden="0" customWidth="1"/>
    <col min="25" max="25" width="13" hidden="0" customWidth="1"/>
    <col min="26" max="28" width="50" hidden="0" customWidth="1"/>
    <col min="29" max="29" width="22" hidden="0" customWidth="1"/>
    <col min="30" max="30" width="14" hidden="0" customWidth="1"/>
    <col min="31" max="31" width="16" hidden="0" customWidth="1"/>
    <col min="32" max="32" width="22" hidden="0" customWidth="1"/>
  </cols>
  <sheetData>
    <row r="1" ht="30" hidden="0" customHeight="1">
      <c r="A1" s="10" t="s">
        <v>16</v>
      </c>
      <c r="B1" s="10" t="s">
        <v>17</v>
      </c>
      <c r="C1" s="10" t="s">
        <v>18</v>
      </c>
      <c r="D1" s="10" t="s">
        <v>19</v>
      </c>
      <c r="E1" s="10" t="s">
        <v>20</v>
      </c>
      <c r="F1" s="10" t="s">
        <v>21</v>
      </c>
      <c r="G1" s="10" t="s">
        <v>22</v>
      </c>
      <c r="H1" s="10" t="s">
        <v>23</v>
      </c>
      <c r="I1" s="10" t="s">
        <v>24</v>
      </c>
      <c r="J1" s="10" t="s">
        <v>25</v>
      </c>
      <c r="K1" s="10" t="s">
        <v>26</v>
      </c>
      <c r="L1" s="10" t="s">
        <v>27</v>
      </c>
      <c r="M1" s="10" t="s">
        <v>28</v>
      </c>
      <c r="N1" s="10" t="s">
        <v>29</v>
      </c>
      <c r="O1" s="10" t="s">
        <v>30</v>
      </c>
      <c r="P1" s="10" t="s">
        <v>31</v>
      </c>
      <c r="Q1" s="10" t="s">
        <v>32</v>
      </c>
      <c r="R1" s="10" t="s">
        <v>33</v>
      </c>
      <c r="S1" s="10" t="s">
        <v>34</v>
      </c>
      <c r="T1" s="10" t="s">
        <v>35</v>
      </c>
      <c r="U1" s="10" t="s">
        <v>36</v>
      </c>
      <c r="V1" s="10" t="s">
        <v>37</v>
      </c>
      <c r="W1" s="10" t="s">
        <v>38</v>
      </c>
      <c r="X1" s="10" t="s">
        <v>39</v>
      </c>
      <c r="Y1" s="10" t="s">
        <v>40</v>
      </c>
      <c r="Z1" s="10" t="s">
        <v>41</v>
      </c>
      <c r="AA1" s="10" t="s">
        <v>42</v>
      </c>
      <c r="AB1" s="10" t="s">
        <v>43</v>
      </c>
      <c r="AC1" s="10" t="s">
        <v>44</v>
      </c>
      <c r="AD1" s="10" t="s">
        <v>45</v>
      </c>
      <c r="AE1" s="10" t="s">
        <v>46</v>
      </c>
      <c r="AF1" s="10" t="s">
        <v>47</v>
      </c>
    </row>
    <row r="2" ht="48" hidden="0" customHeight="1">
      <c r="A2" s="19" t="str">
        <v>CL-ASM7-0001</v>
      </c>
      <c r="B2" s="19" t="str">
        <v>Infinity Wars: Arachknight</v>
      </c>
      <c r="C2" s="19" t="str">
        <v>#2</v>
      </c>
      <c r="D2" s="17" t="n">
        <v>2018</v>
      </c>
      <c r="E2" s="19" t="str">
        <v>Marvel Comics</v>
      </c>
      <c r="F2" s="19" t="str">
        <v>Giuseppe Camuncoli (pencils); Roberto Poggi (inks); Federico Blee (colors)</v>
      </c>
      <c r="G2" s="19" t="str">
        <v>Standard cover</v>
      </c>
      <c r="H2" s="19" t="str">
        <v>The Amazing Spider-Man #7</v>
      </c>
      <c r="I2" s="19" t="str">
        <v>Direct homage</v>
      </c>
      <c r="J2" s="19" t="str">
        <v>Arachknight; Goblin-By-Night (Harry Russell)</v>
      </c>
      <c r="K2" s="19" t="str">
        <v>Not applicable</v>
      </c>
      <c r="L2" s="19" t="str">
        <v>No convention exclusivity documented</v>
      </c>
      <c r="M2" s="19" t="str">
        <v>Not documented</v>
      </c>
      <c r="N2" s="19" t="str">
        <v>Standard cover</v>
      </c>
      <c r="O2" s="19" t="str">
        <v>US / English</v>
      </c>
      <c r="P2" s="18" t="n">
        <v>43432</v>
      </c>
      <c r="Q2" s="19" t="str">
        <v>Not Owned</v>
      </c>
      <c r="R2" s="19" t="str">
        <v>Not supplied</v>
      </c>
      <c r="S2" s="19" t="str">
        <v>Show</v>
      </c>
      <c r="T2" s="19" t="str">
        <v>infinity-warps-arachknight-2-2018-standard-cover-amazing-spider-man-7-homage</v>
      </c>
      <c r="U2" s="19" t="str">
        <v>Infinity Wars: Arachknight #2 — Standard cover</v>
      </c>
      <c r="V2" s="19" t="str">
        <v>Infinity Warps: Arachknight #2 (Marvel Comics, 2018) restages The Amazing Spider-Man #7 (1963, Steve Ditko), starring Arachknight (Spider-Man/Moon Knight amalgam).</v>
      </c>
      <c r="W2" s="19" t="str">
        <v>Reinterprets Steve Ditko’s aerial Spider-Man-versus-Vulture encounter from The Amazing Spider-Man #7 (1963). Arachknight and Goblin-By-Night replace the original opponents; the tilted rooftop, airborne confrontation and opposing arm positions echo the source. Homage attribution is visually supported and appears in the supplied collector list.</v>
      </c>
      <c r="X2" s="19" t="str">
        <v>Corrected series title from Infinity Warps to Infinity Wars: Arachknight. Marvel explicitly credits Camuncoli, Poggi and Blee and confirms the 28 November 2018 on-sale date. January 2019 is the cover date, not the release year. No retailer/convention exclusivity or limited print run established. Publisher digital cover master omits the print edition barcode/price box; same standard cover artwork, not a separate variant.</v>
      </c>
      <c r="Y2" s="20" t="str">
        <v>Verified</v>
      </c>
      <c r="Z2" s="21" t="str">
        <v>https://www.marvel.com/comics/issue/71780/infinity_wars_arachknight_2018_2</v>
      </c>
      <c r="AA2" s="21" t="str">
        <v>https://www.comics.org/issue/1876439/</v>
      </c>
      <c r="AB2" s="21" t="str">
        <v>https://cdn.marvel.com/u/prod/marvel/i/mg/a/70/5bf4796e2df68/clean.jpg</v>
      </c>
      <c r="AC2" s="19" t="str">
        <v>CL-ASM7-0001.jpg</v>
      </c>
      <c r="AD2" s="19" t="str">
        <v>Not independently verified</v>
      </c>
      <c r="AE2" s="19" t="str">
        <v>Published</v>
      </c>
      <c r="AF2" s="19" t="str">
        <v>Deep search 2026-10-19</v>
      </c>
    </row>
  </sheetData>
  <autoFilter ref="A1:AF2"/>
  <dataValidations count="4">
    <dataValidation type="list" errorStyle="stop" operator="between" allowBlank="1" showDropDown="0" showInputMessage="0" showErrorMessage="0" sqref="Y2:Y200">
      <formula1>"Verified,Partial,Needs Review"</formula1>
      <formula2>0</formula2>
    </dataValidation>
    <dataValidation type="list" errorStyle="stop" operator="between" allowBlank="1" showDropDown="0" showInputMessage="0" showErrorMessage="0" sqref="S2:S200">
      <formula1>"Show,Hide"</formula1>
      <formula2>0</formula2>
    </dataValidation>
    <dataValidation type="list" errorStyle="stop" allowBlank="1" showDropDown="0" showInputMessage="0" showErrorMessage="0" sqref="Q2:Q200">
      <formula1>"Not Owned,Owned,Wishlist,Unspecified"</formula1>
    </dataValidation>
    <dataValidation type="list" errorStyle="stop" operator="between" allowBlank="1" showDropDown="0" showInputMessage="0" showErrorMessage="0" sqref="I2:I200">
      <formula1>"Direct homage,Parody / homage,Swipe / reference"</formula1>
      <formula2>0</formula2>
    </dataValidation>
  </dataValidations>
  <hyperlinks>
    <hyperlink ref="Z2" r:id="R3e59e70cd03a4201"/>
    <hyperlink ref="AA2" r:id="Rbd50f9533b2c4baa"/>
    <hyperlink ref="AB2" r:id="R507005acbd424cc8"/>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sheetPr>
    <pageSetUpPr fitToPage="false"/>
  </sheetPr>
  <sheetViews>
    <sheetView showGridLines="1" workbookViewId="0">
      <pane ySplit="1" topLeftCell="A2" activePane="bottomLeft" state="frozen"/>
    </sheetView>
  </sheetViews>
  <sheetFormatPr defaultColWidth="8.6796875" defaultRowHeight="15"/>
  <cols>
    <col min="1" max="1" width="5" hidden="0" customWidth="1"/>
    <col min="2" max="2" width="60" hidden="0" customWidth="1"/>
    <col min="3" max="3" width="14" hidden="0" customWidth="1"/>
    <col min="4" max="4" width="70" hidden="0" customWidth="1"/>
    <col min="5" max="5" width="45" hidden="0" customWidth="1"/>
  </cols>
  <sheetData>
    <row r="1" ht="15" hidden="0">
      <c r="A1" s="4" t="s">
        <v>48</v>
      </c>
      <c r="B1" s="4" t="s">
        <v>49</v>
      </c>
      <c r="C1" s="4" t="s">
        <v>50</v>
      </c>
      <c r="D1" s="4" t="s">
        <v>51</v>
      </c>
      <c r="E1" s="4" t="s">
        <v>52</v>
      </c>
    </row>
    <row r="2" ht="15" hidden="0">
      <c r="A2" s="11" t="n">
        <v>1</v>
      </c>
      <c r="B2" s="11" t="s">
        <v>53</v>
      </c>
      <c r="C2" s="11" t="s">
        <v>54</v>
      </c>
      <c r="D2" s="13" t="s">
        <v>55</v>
      </c>
      <c r="E2" s="14" t="s">
        <v>56</v>
      </c>
    </row>
    <row r="3" ht="15" hidden="0">
      <c r="A3" s="11" t="n">
        <v>2</v>
      </c>
      <c r="B3" s="11" t="s">
        <v>57</v>
      </c>
      <c r="C3" s="11" t="s">
        <v>54</v>
      </c>
      <c r="D3" s="13" t="s">
        <v>58</v>
      </c>
      <c r="E3" s="14" t="s">
        <v>59</v>
      </c>
    </row>
    <row r="4" ht="15" hidden="0">
      <c r="A4" s="11" t="n">
        <v>3</v>
      </c>
      <c r="B4" s="11" t="s">
        <v>60</v>
      </c>
      <c r="C4" s="11" t="s">
        <v>61</v>
      </c>
      <c r="D4" s="13" t="s">
        <v>62</v>
      </c>
      <c r="E4" s="11" t="s">
        <v>63</v>
      </c>
    </row>
    <row r="5" ht="15" hidden="0">
      <c r="B5" s="6" t="s">
        <v>64</v>
      </c>
      <c r="C5" s="15" t="n">
        <f aca="0">COUNTA(B2:B4)</f>
        <v>3</v>
      </c>
    </row>
    <row r="6" ht="15" hidden="0">
      <c r="B6" s="6" t="s">
        <v>65</v>
      </c>
      <c r="C6" s="15" t="n">
        <f aca="0">COUNTIF(E2:E4,"CL-*")+COUNTIF(E2:E4,"Consolidated*")</f>
        <v>0</v>
      </c>
    </row>
    <row r="7" ht="15" hidden="0">
      <c r="B7" s="6" t="s">
        <v>66</v>
      </c>
      <c r="C7" s="15" t="n">
        <f aca="0">COUNTIF(E2:E4,"Excluded*")</f>
        <v>0</v>
      </c>
    </row>
  </sheetData>
  <hyperlinks>
    <hyperlink ref="D2" r:id="Rcf1cfc6e079c47c0"/>
    <hyperlink ref="D3" r:id="R988745c396984f94"/>
    <hyperlink ref="D4" r:id="R55d9b41c46124ac3"/>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sheetPr>
    <pageSetUpPr fitToPage="false"/>
  </sheetPr>
  <sheetViews>
    <sheetView showGridLines="1" workbookViewId="0">
      <pane ySplit="1" topLeftCell="A2" activePane="bottomLeft" state="frozen"/>
    </sheetView>
  </sheetViews>
  <sheetFormatPr defaultColWidth="8.6796875" defaultRowHeight="15"/>
  <cols>
    <col min="1" max="1" width="55" hidden="0" customWidth="1"/>
    <col min="2" max="2" width="18" hidden="0" customWidth="1"/>
    <col min="3" max="4" width="60" hidden="0" customWidth="1"/>
    <col min="5" max="5" width="45" hidden="0" customWidth="1"/>
  </cols>
  <sheetData>
    <row r="1" ht="15" hidden="0">
      <c r="A1" s="4" t="s">
        <v>67</v>
      </c>
      <c r="B1" s="4" t="s">
        <v>68</v>
      </c>
      <c r="C1" s="4" t="s">
        <v>69</v>
      </c>
      <c r="D1" s="4" t="s">
        <v>70</v>
      </c>
      <c r="E1" s="4" t="s">
        <v>71</v>
      </c>
    </row>
    <row r="2" ht="23.850000381469727" hidden="0">
      <c r="A2" s="11" t="s">
        <v>72</v>
      </c>
      <c r="B2" s="11" t="s">
        <v>73</v>
      </c>
      <c r="C2" s="11" t="s">
        <v>74</v>
      </c>
      <c r="D2" s="13" t="s">
        <v>75</v>
      </c>
      <c r="E2" s="11"/>
    </row>
    <row r="3" ht="15" hidden="0">
      <c r="A3" s="11" t="s">
        <v>76</v>
      </c>
      <c r="B3" s="11" t="s">
        <v>77</v>
      </c>
      <c r="C3" s="11" t="s">
        <v>78</v>
      </c>
      <c r="D3" s="13" t="s">
        <v>55</v>
      </c>
      <c r="E3" s="11"/>
    </row>
    <row r="4" ht="23.850000381469727" hidden="0">
      <c r="A4" s="11" t="s">
        <v>79</v>
      </c>
      <c r="B4" s="11" t="s">
        <v>80</v>
      </c>
      <c r="C4" s="11" t="s">
        <v>81</v>
      </c>
      <c r="D4" s="13" t="s">
        <v>82</v>
      </c>
      <c r="E4" s="11" t="s">
        <v>83</v>
      </c>
    </row>
    <row r="5" ht="23.850000381469727" hidden="0">
      <c r="A5" s="11" t="s">
        <v>84</v>
      </c>
      <c r="B5" s="11" t="s">
        <v>85</v>
      </c>
      <c r="C5" s="11" t="s">
        <v>86</v>
      </c>
      <c r="D5" s="13" t="s">
        <v>87</v>
      </c>
      <c r="E5" s="11" t="s">
        <v>88</v>
      </c>
    </row>
    <row r="6" ht="23.850000381469727" hidden="0">
      <c r="A6" s="11" t="s">
        <v>89</v>
      </c>
      <c r="B6" s="11" t="s">
        <v>85</v>
      </c>
      <c r="C6" s="11" t="s">
        <v>90</v>
      </c>
      <c r="D6" s="13" t="s">
        <v>87</v>
      </c>
      <c r="E6" s="11" t="s">
        <v>88</v>
      </c>
    </row>
    <row r="7" ht="23.850000381469727" hidden="0">
      <c r="A7" s="11" t="s">
        <v>91</v>
      </c>
      <c r="B7" s="11" t="s">
        <v>80</v>
      </c>
      <c r="C7" s="11" t="s">
        <v>92</v>
      </c>
      <c r="D7" s="11"/>
      <c r="E7" s="11"/>
    </row>
    <row r="8" ht="96" hidden="0" customHeight="1">
      <c r="A8" s="19" t="str">
        <v>CL-ASM7-0001</v>
      </c>
      <c r="B8" s="19" t="str">
        <v>Cover artwork</v>
      </c>
      <c r="C8" s="19" t="str">
        <v>Reinterprets Steve Ditko’s aerial Spider-Man-versus-Vulture encounter from The Amazing Spider-Man #7 (1963). Arachknight and Goblin-By-Night replace the original opponents; the tilted rooftop, airborne confrontation and opposing arm positions echo the source. Homage attribution is visually supported and appears in the supplied collector list. Corrected series title from Infinity Warps to Infinity Wars: Arachknight. Marvel explicitly credits Camuncoli, Poggi and Blee and confirms the 28 November 2018 on-sale date. January 2019 is the cover date, not the release year. No retailer/convention exclusivity or limited print run established.</v>
      </c>
      <c r="D8" s="19" t="str">
        <v>https://www.marvel.com/comics/issue/71780/infinity_wars_arachknight_2018_2
https://www.comics.org/issue/1876439/
https://leagueofcomicgeeks.com/profile/galko/lists/10396/cover-homage-the-amazing-spider-man-7
https://aiptcomics.com/2018/11/23/preview-infinity-wars-arachknight-2/
https://cdn.marvel.com/u/prod/marvel/i/mg/a/70/5bf4796e2df68/clean.jpg</v>
      </c>
      <c r="E8" s="19" t="str">
        <v>No additional follow-up identified.</v>
      </c>
    </row>
    <row r="9" ht="24" hidden="0" customHeight="1">
      <c r="A9" s="19" t="str">
        <v>The Amazing Spider-Man #7 British edition (1963)</v>
      </c>
      <c r="B9" s="19" t="str">
        <v>Not added</v>
      </c>
      <c r="C9" s="19" t="str">
        <v>Original-art price/territory edition visible in supplied PDF; not a newly drawn homage and not counted separately.</v>
      </c>
      <c r="D9" s="19" t="str">
        <v>https://leagueofcomicgeeks.com/profile/galko/lists/10396/cover-homage-the-amazing-spider-man-7</v>
      </c>
      <c r="E9" s="19" t="str">
        <v>Not counted without additional evidence.</v>
      </c>
    </row>
    <row r="10" ht="24" hidden="0" customHeight="1">
      <c r="A10" s="19" t="str">
        <v>Spider-Man Homecoming – Amazing Spider-Man #7 cover homage by Alejandro and Miguel Vega</v>
      </c>
      <c r="B10" s="19" t="str">
        <v>Not added</v>
      </c>
      <c r="C10" s="19" t="str">
        <v>Auctioned original-art tribute; no published comic edition established, so excluded from published cover gallery.</v>
      </c>
      <c r="D10" s="19" t="str">
        <v>https://www.comiclink.com/auctions/item.asp?id=1836876</v>
      </c>
      <c r="E10" s="19" t="str">
        <v>Not counted without additional evidence.</v>
      </c>
    </row>
    <row r="11" ht="15" hidden="0" customHeight="1">
      <c r="A11" s="19" t="str">
        <v>The Amazing Spider-Man #7 Mike Mayhew Studio exclusive (2022)</v>
      </c>
      <c r="B11" s="19" t="str">
        <v>Not added</v>
      </c>
      <c r="C11" s="19" t="str">
        <v>Homages ASM #238 rather than the 1963 ASM #7 composition.</v>
      </c>
      <c r="D11" s="19" t="str">
        <v>https://www.comics.org/issue/2588714/</v>
      </c>
      <c r="E11" s="19" t="str">
        <v>Not counted without additional evidence.</v>
      </c>
    </row>
    <row r="12" ht="24" hidden="0" customHeight="1">
      <c r="A12" s="19" t="str">
        <v>The Amazing Spider-Man #7 Jamal Campbell Stadium exclusive</v>
      </c>
      <c r="B12" s="19" t="str">
        <v>Not added</v>
      </c>
      <c r="C12" s="19" t="str">
        <v>Homages Uncanny X-Men #266 rather than ASM #7.</v>
      </c>
      <c r="D12" s="19" t="str">
        <v>https://www.stadiumcomics.com/products/amazing-spider-man-7-exclusive-jamal-campbell-homage-variant-cover-pre-order</v>
      </c>
      <c r="E12" s="19" t="str">
        <v>Not counted without additional evidence.</v>
      </c>
    </row>
    <row r="13" ht="60" hidden="0" customHeight="1">
      <c r="A13" s="19" t="str">
        <v>Upcoming review</v>
      </c>
      <c r="B13" s="19" t="str">
        <v>Reviewed 2026-10-20</v>
      </c>
      <c r="C13" s="19" t="str">
        <v>No publisher-confirmed homage specifically to The Amazing Spider-Man #7 scheduled after 20 October 2026 was located. Search results for comics numbered #7, ASM #238/#300 tributes, original-art commissions and original-cover reprints were checked separately to avoid false additions. The supplied single published homage remains the verified gallery record.</v>
      </c>
      <c r="D13" s="19" t="str">
        <v>See edition-specific sources above</v>
      </c>
      <c r="E13" s="19" t="str">
        <v>Recheck when new solicitations are published.</v>
      </c>
    </row>
  </sheetData>
  <hyperlinks>
    <hyperlink ref="D2" r:id="R7be10064c8f240f1"/>
    <hyperlink ref="D3" r:id="R8dd9209f01424216"/>
    <hyperlink ref="D4" r:id="Rb9c9cfe0a234422f"/>
    <hyperlink ref="D5" r:id="R060c40a1af0a4225"/>
    <hyperlink ref="D6" r:id="R728a90b417aa46d9"/>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sheetPr>
    <pageSetUpPr fitToPage="false"/>
  </sheetPr>
  <sheetViews>
    <sheetView showGridLines="1" workbookViewId="0"/>
  </sheetViews>
  <sheetFormatPr defaultColWidth="8.6796875" defaultRowHeight="15"/>
  <cols>
    <col min="1" max="1" width="26" hidden="0" customWidth="1"/>
    <col min="2" max="2" width="70" hidden="0" customWidth="1"/>
    <col min="3" max="3" width="45" hidden="0" customWidth="1"/>
  </cols>
  <sheetData>
    <row r="1" ht="15" hidden="0">
      <c r="A1" s="4" t="s">
        <v>93</v>
      </c>
      <c r="B1" s="4" t="s">
        <v>94</v>
      </c>
      <c r="C1" s="4" t="s">
        <v>95</v>
      </c>
    </row>
    <row r="2" ht="15" hidden="0" customHeight="1">
      <c r="A2" s="16" t="s">
        <v>16</v>
      </c>
      <c r="B2" s="32" t="str">
        <v>Stable record ID, retained across research updates.</v>
      </c>
      <c r="C2" s="32" t="str">
        <v>CL-ASM238-0001</v>
      </c>
    </row>
    <row r="3" ht="15" hidden="0" customHeight="1">
      <c r="A3" s="16" t="s">
        <v>17</v>
      </c>
      <c r="B3" s="32" t="str">
        <v>Series or collected-edition title for this cover.</v>
      </c>
      <c r="C3" s="32" t="str">
        <v>The Amazing Spider-Man</v>
      </c>
    </row>
    <row r="4" ht="15" hidden="0" customHeight="1">
      <c r="A4" s="16" t="s">
        <v>18</v>
      </c>
      <c r="B4" s="32" t="str">
        <v>Issue number or collected volume designation.</v>
      </c>
      <c r="C4" s="32" t="str">
        <v>#31</v>
      </c>
    </row>
    <row r="5" ht="15" hidden="0" customHeight="1">
      <c r="A5" s="16" t="s">
        <v>19</v>
      </c>
      <c r="B5" s="32" t="str">
        <v>Publication year; exact date can remain unconfirmed.</v>
      </c>
      <c r="C5" s="32" t="str">
        <v>2019</v>
      </c>
    </row>
    <row r="6" ht="15" hidden="0" customHeight="1">
      <c r="A6" s="16" t="s">
        <v>20</v>
      </c>
      <c r="B6" s="32" t="str">
        <v>Publisher or imprint for the exact edition.</v>
      </c>
      <c r="C6" s="32" t="str">
        <v>Marvel Comics</v>
      </c>
    </row>
    <row r="7" ht="15" hidden="0" customHeight="1">
      <c r="A7" s="16" t="s">
        <v>21</v>
      </c>
      <c r="B7" s="32" t="str">
        <v>Cover-specific credits; interior credits are not substituted.</v>
      </c>
      <c r="C7" s="32" t="str">
        <v>Pencils; inks; colors when confirmed</v>
      </c>
    </row>
    <row r="8" ht="15" hidden="0" customHeight="1">
      <c r="A8" s="16" t="s">
        <v>22</v>
      </c>
      <c r="B8" s="32" t="str">
        <v>Exact cover edition; treatments of one drawing are grouped.</v>
      </c>
      <c r="C8" s="32" t="str">
        <v>Trade dress, virgin or sketch edition</v>
      </c>
    </row>
    <row r="9" ht="15" hidden="0" customHeight="1">
      <c r="A9" s="16" t="s">
        <v>23</v>
      </c>
      <c r="B9" s="32" t="str">
        <v>The original cover whose composition is referenced.</v>
      </c>
      <c r="C9" s="32" t="str">
        <v>The Amazing Spider-Man #238</v>
      </c>
    </row>
    <row r="10" ht="15" hidden="0" customHeight="1">
      <c r="A10" s="16" t="s">
        <v>24</v>
      </c>
      <c r="B10" s="32" t="str">
        <v>Relationship to the original; uncertain targets remain qualified.</v>
      </c>
      <c r="C10" s="32" t="str">
        <v>Direct homage; parody; reference</v>
      </c>
    </row>
    <row r="11" ht="15" hidden="0" customHeight="1">
      <c r="A11" s="16" t="s">
        <v>25</v>
      </c>
      <c r="B11" s="32" t="str">
        <v>Named characters identified on the exact artwork.</v>
      </c>
      <c r="C11" s="32" t="str">
        <v>Arachknight</v>
      </c>
    </row>
    <row r="12" ht="15" hidden="0" customHeight="1">
      <c r="A12" s="16" t="s">
        <v>26</v>
      </c>
      <c r="B12" s="32" t="str">
        <v>Confirmed exclusive retailer, or explicit absence/uncertainty.</v>
      </c>
      <c r="C12" s="32" t="str">
        <v>Retailer name; Not documented</v>
      </c>
    </row>
    <row r="13" ht="15" hidden="0" customHeight="1">
      <c r="A13" s="16" t="s">
        <v>27</v>
      </c>
      <c r="B13" s="32" t="str">
        <v>Confirmed event association, when supported.</v>
      </c>
      <c r="C13" s="32" t="str">
        <v>Event name; Not documented</v>
      </c>
    </row>
    <row r="14" ht="15" hidden="0" customHeight="1">
      <c r="A14" s="16" t="s">
        <v>28</v>
      </c>
      <c r="B14" s="32" t="str">
        <v>Documented edition quantity or incentive ratio.</v>
      </c>
      <c r="C14" s="32" t="str">
        <v>500 copies; 1:25; Not documented</v>
      </c>
    </row>
    <row r="15" ht="15" hidden="0" customHeight="1">
      <c r="A15" s="16" t="s">
        <v>29</v>
      </c>
      <c r="B15" s="32" t="str">
        <v>Physical format and documented cover treatment.</v>
      </c>
      <c r="C15" s="32" t="str">
        <v>Comic; foil; trade paperback</v>
      </c>
    </row>
    <row r="16" ht="15" hidden="0" customHeight="1">
      <c r="A16" s="16" t="s">
        <v>30</v>
      </c>
      <c r="B16" s="32" t="str">
        <v>Market and language for the exact edition.</v>
      </c>
      <c r="C16" s="32" t="str">
        <v>US / English</v>
      </c>
    </row>
    <row r="17" ht="15" hidden="0" customHeight="1">
      <c r="A17" s="16" t="s">
        <v>31</v>
      </c>
      <c r="B17" s="32" t="str">
        <v>Confirmed on-sale date, or explicit date limitation.</v>
      </c>
      <c r="C17" s="32" t="str">
        <v>YYYY-MM-DD; Exact release date unconfirmed</v>
      </c>
    </row>
    <row r="18" ht="15" hidden="0" customHeight="1">
      <c r="A18" s="16" t="s">
        <v>32</v>
      </c>
      <c r="B18" s="32" t="str">
        <v>User-supplied ownership status; new research does not imply ownership.</v>
      </c>
      <c r="C18" s="32" t="str">
        <v>Not Owned; Owned; Wishlist; Unspecified</v>
      </c>
    </row>
    <row r="19" ht="15" hidden="0" customHeight="1">
      <c r="A19" s="16" t="s">
        <v>33</v>
      </c>
      <c r="B19" s="32" t="str">
        <v>User-supplied evidence, preserved when present.</v>
      </c>
      <c r="C19" s="32" t="str">
        <v>Not supplied</v>
      </c>
    </row>
    <row r="20" ht="15" hidden="0" customHeight="1">
      <c r="A20" s="16" t="s">
        <v>34</v>
      </c>
      <c r="B20" s="32" t="str">
        <v>Whether the distinct artwork belongs in the public gallery.</v>
      </c>
      <c r="C20" s="32" t="str">
        <v>Show; Hide for grouped art or references</v>
      </c>
    </row>
    <row r="21" ht="15" hidden="0" customHeight="1">
      <c r="A21" s="16" t="s">
        <v>35</v>
      </c>
      <c r="B21" s="32" t="str">
        <v>Readable identifier for this record; stable Catalog ID owns site links.</v>
      </c>
      <c r="C21" s="32" t="str">
        <v>series-issue-variant</v>
      </c>
    </row>
    <row r="22" ht="15" hidden="0" customHeight="1">
      <c r="A22" s="16" t="s">
        <v>36</v>
      </c>
      <c r="B22" s="32" t="str">
        <v>Readable cover title and edition label.</v>
      </c>
      <c r="C22" s="32" t="str">
        <v>Series #issue — edition</v>
      </c>
    </row>
    <row r="23" ht="15" hidden="0" customHeight="1">
      <c r="A23" s="16" t="s">
        <v>37</v>
      </c>
      <c r="B23" s="32" t="str">
        <v>Concise description of this cover and its relationship.</v>
      </c>
      <c r="C23" s="32" t="str">
        <v>Composition and named figures</v>
      </c>
    </row>
    <row r="24" ht="15" hidden="0" customHeight="1">
      <c r="A24" s="16" t="s">
        <v>38</v>
      </c>
      <c r="B24" s="32" t="str">
        <v>Evidence and qualifications tying the cover to its target.</v>
      </c>
      <c r="C24" s="32" t="str">
        <v>Source-supported relationship or open question</v>
      </c>
    </row>
    <row r="25" ht="15" hidden="0" customHeight="1">
      <c r="A25" s="16" t="s">
        <v>39</v>
      </c>
      <c r="B25" s="32" t="str">
        <v>Edition caveats, disputed dates and remaining gaps.</v>
      </c>
      <c r="C25" s="32" t="str">
        <v>Exact day or print quantity unconfirmed</v>
      </c>
    </row>
    <row r="26" ht="24" hidden="0" customHeight="1">
      <c r="A26" s="16" t="s">
        <v>40</v>
      </c>
      <c r="B26" s="32" t="str">
        <v>Verified requires exact-edition and target support; Partial retains gaps. Creator confirmation is distinguished from visual resemblance.</v>
      </c>
      <c r="C26" s="32" t="str">
        <v>Verified; Partial; Needs Review</v>
      </c>
    </row>
    <row r="27" ht="15" hidden="0" customHeight="1">
      <c r="A27" s="16" t="s">
        <v>41</v>
      </c>
      <c r="B27" s="32" t="str">
        <v>Best edition-specific source used in this review.</v>
      </c>
      <c r="C27" s="32" t="str">
        <v>Publisher, creator, distributor or edition listing URL</v>
      </c>
    </row>
    <row r="28" ht="15" hidden="0" customHeight="1">
      <c r="A28" s="16" t="s">
        <v>42</v>
      </c>
      <c r="B28" s="32" t="str">
        <v>Additional corroborating source when available.</v>
      </c>
      <c r="C28" s="32" t="str">
        <v>URL; No additional verified source</v>
      </c>
    </row>
    <row r="29" ht="15" hidden="0" customHeight="1">
      <c r="A29" s="16" t="s">
        <v>43</v>
      </c>
      <c r="B29" s="32" t="str">
        <v>Exact native image selected after visual review.</v>
      </c>
      <c r="C29" s="32" t="str">
        <v>Direct image URL; limitations in Collector Notes</v>
      </c>
    </row>
    <row r="30" ht="15" hidden="0" customHeight="1">
      <c r="A30" s="16" t="s">
        <v>44</v>
      </c>
      <c r="B30" s="32" t="str">
        <v>Record image identifier; the website uses its own stored asset URL.</v>
      </c>
      <c r="C30" s="32" t="str">
        <v>CL-ASM238-0001.jpg</v>
      </c>
    </row>
    <row r="31" ht="15" hidden="0" customHeight="1">
      <c r="A31" s="16" t="s">
        <v>45</v>
      </c>
      <c r="B31" s="32" t="str">
        <v>Verified artist account only when documented.</v>
      </c>
      <c r="C31" s="32" t="str">
        <v>URL; Not documented</v>
      </c>
    </row>
    <row r="32" ht="15" hidden="0" customHeight="1">
      <c r="A32" s="16" t="s">
        <v>46</v>
      </c>
      <c r="B32" s="32" t="str">
        <v>Published or a confirmed announced release state.</v>
      </c>
      <c r="C32" s="32" t="str">
        <v>Published; Solicited/Upcoming; Release unconfirmed</v>
      </c>
    </row>
    <row r="33" ht="15" hidden="0" customHeight="1">
      <c r="A33" s="16" t="s">
        <v>47</v>
      </c>
      <c r="B33" s="32" t="str">
        <v>Research pass that introduced the record.</v>
      </c>
      <c r="C33" s="32" t="str">
        <v>Deep search 2026-10-20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