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750aa76a46a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82fe6fa89f0c4421"/>
    <sheet name="Catalog" sheetId="2" r:id="R7c4786934f904b1a"/>
    <sheet name="galko Source List" sheetId="3" r:id="R51c5206bf4cd421f"/>
    <sheet name="Research Log" sheetId="4" r:id="Re256eeca2f70435d"/>
    <sheet name="Data Dictionary" sheetId="5" r:id="Rad13ca1206504497"/>
  </sheets>
  <definedNames>
    <definedName name="_xlnm._FilterDatabase" localSheetId="1" hidden="1">'Catalog'!$A$1:$AF$8</definedName>
  </definedNames>
</workbook>
</file>

<file path=xl/sharedStrings.xml><?xml version="1.0" encoding="utf-8"?>
<x:sst xmlns:x="http://schemas.openxmlformats.org/spreadsheetml/2006/main">
  <x:si>
    <x:t xml:space="preserve">Amazing Spider-Man #361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</x:si>
  <x:si>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</x:si>
  <x:si>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</x:si>
  <x:si>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</x:si>
  <x:si>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</x:si>
  <x:si>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</x:si>
  <x:si>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</x:si>
  <x:si>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</x:si>
  <x:si>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</x:si>
  <x:si>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</x:si>
  <x:si>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</x:si>
  <x:si>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</x:si>
  <x:si>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</x:si>
  <x:si>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</x:si>
  <x:si>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</x:si>
  <x:si>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</x:si>
  <x:si>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</x:si>
  <x:si>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</x:si>
  <x:si>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</x:si>
  <x:si>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</x:si>
  <x:si>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</x:si>
  <x:si>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</x:si>
  <x:si>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</x:si>
  <x:si>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</x:si>
  <x:si>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</x:si>
  <x:si>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</x:si>
  <x:si>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</x:si>
  <x:si>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</x:si>
  <x:si>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</x:si>
  <x:si>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</x:si>
  <x:si>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</x:si>
  <x:si>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</x:si>
  <x:si>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</x:si>
  <x:si>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</x:si>
  <x:si>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</x:si>
  <x:si>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</x:si>
  <x:si>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</x:si>
  <x:si>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</x:si>
  <x:si>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</x:si>
  <x:si>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</x:si>
  <x:si>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</x:si>
  <x:si>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</x:si>
  <x:si>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</x:si>
  <x:si>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</x:si>
  <x:si>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</x:si>
  <x:si>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</x:si>
  <x:si>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</x:si>
  <x:si>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</x:si>
  <x:si>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</x:si>
  <x:si>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</x:si>
  <x:si>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</x:si>
  <x:si>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</x:si>
  <x:si>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</x:si>
  <x:si>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The Amazing Spider-Man #361</x:t>
  </x:si>
  <x:si>
    <x:t xml:space="preserve">1992-02-11</x:t>
  </x:si>
  <x:si>
    <x:t xml:space="preserve">https://leagueofcomicgeeks.com/comic/2139237/the-amazing-spider-man-361</x:t>
  </x:si>
  <x:si>
    <x:t xml:space="preserve">Excluded – original</x:t>
  </x:si>
  <x:si>
    <x:t xml:space="preserve">ASM #361 2nd Printing</x:t>
  </x:si>
  <x:si>
    <x:t xml:space="preserve">1992-04-01</x:t>
  </x:si>
  <x:si>
    <x:t xml:space="preserve">https://leagueofcomicgeeks.com/comic/2139237/the-amazing-spider-man-361?variant=9269744</x:t>
  </x:si>
  <x:si>
    <x:t xml:space="preserve">Excluded – reprint of original art</x:t>
  </x:si>
  <x:si>
    <x:t xml:space="preserve">ASM #361 Australian Edition</x:t>
  </x:si>
  <x:si>
    <x:t xml:space="preserve">https://leagueofcomicgeeks.com/comic/2139237/the-amazing-spider-man-361?variant=8277026</x:t>
  </x:si>
  <x:si>
    <x:t xml:space="preserve">Excluded – edition of original</x:t>
  </x:si>
  <x:si>
    <x:t xml:space="preserve">ASM #361 Newsstand Edition</x:t>
  </x:si>
  <x:si>
    <x:t xml:space="preserve">https://leagueofcomicgeeks.com/comic/2139237/the-amazing-spider-man-361?variant=3306112</x:t>
  </x:si>
  <x:si>
    <x:t xml:space="preserve">The Amazing Spider-Girl #12</x:t>
  </x:si>
  <x:si>
    <x:t xml:space="preserve">2007-09-12</x:t>
  </x:si>
  <x:si>
    <x:t xml:space="preserve">https://leagueofcomicgeeks.com/comic/3931160/the-amazing-spider-girl-12</x:t>
  </x:si>
  <x:si>
    <x:t xml:space="preserve">CL-ASM361-0001</x:t>
  </x:si>
  <x:si>
    <x:t xml:space="preserve">Venomverse #1 … Clayton Crain Homage Variant</x:t>
  </x:si>
  <x:si>
    <x:t xml:space="preserve">2017-09-06</x:t>
  </x:si>
  <x:si>
    <x:t xml:space="preserve">https://leagueofcomicgeeks.com/comic/6482934/venomverse-1?variant=5088266</x:t>
  </x:si>
  <x:si>
    <x:t xml:space="preserve">CL-ASM361-0002</x:t>
  </x:si>
  <x:si>
    <x:t xml:space="preserve">Absolute Carnage #1 Slabbed Heroes Mico Suayan Variant</x:t>
  </x:si>
  <x:si>
    <x:t xml:space="preserve">2019-08-07</x:t>
  </x:si>
  <x:si>
    <x:t xml:space="preserve">https://leagueofcomicgeeks.com/comic/3368797/absolute-carnage-1?variant=6809204</x:t>
  </x:si>
  <x:si>
    <x:t xml:space="preserve">CL-ASM361-0003</x:t>
  </x:si>
  <x:si>
    <x:t xml:space="preserve">Absolute Carnage #1 Slabbed Heroes Mico Suayan Virgin Variant</x:t>
  </x:si>
  <x:si>
    <x:t xml:space="preserve">https://leagueofcomicgeeks.com/comic/3368797/absolute-carnage-1?variant=7129904</x:t>
  </x:si>
  <x:si>
    <x:t xml:space="preserve">Consolidated into CL-ASM361-0003</x:t>
  </x:si>
  <x:si>
    <x:t xml:space="preserve">Absolute Carnage #1 3rd Printing Kyle Hotz</x:t>
  </x:si>
  <x:si>
    <x:t xml:space="preserve">2019-08-28</x:t>
  </x:si>
  <x:si>
    <x:t xml:space="preserve">https://leagueofcomicgeeks.com/comic/3368797/absolute-carnage-1?variant=5836145</x:t>
  </x:si>
  <x:si>
    <x:t xml:space="preserve">CL-ASM361-0004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</x:si>
  <x:si>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</x:si>
  <x:si>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</x:si>
  <x:si>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</x:si>
  <x:si>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</x:si>
  <x:si>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</x:si>
  <x:si>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</x:si>
  <x:si>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</x:si>
  <x:si>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</x:si>
  <x:si>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9902 (9 items)</x:t>
  </x:si>
  <x:si>
    <x:t xml:space="preserve">Source</x:t>
  </x:si>
  <x:si>
    <x:t xml:space="preserve">User-supplied PDF print (Oct 13, 2026).</x:t>
  </x:si>
  <x:si>
    <x:t xml:space="preserve">https://leagueofcomicgeeks.com/profile/galko/lists/9902/cover-homage-the-amazing-spider-man-361</x:t>
  </x:si>
  <x:si>
    <x:t xml:space="preserve">ASM #361 (1992) direct, 2nd Printing, Australian and Newsstand editions</x:t>
  </x:si>
  <x:si>
    <x:t xml:space="preserve">Excluded</x:t>
  </x:si>
  <x:si>
    <x:t xml:space="preserve">Original issue and its editions/printings (same art).</x:t>
  </x:si>
  <x:si>
    <x:t xml:space="preserve">Gwenom vs. Carnage #3 InHyuk Lee ASM 361 Homage (The Comic Mint)</x:t>
  </x:si>
  <x:si>
    <x:t xml:space="preserve">Added</x:t>
  </x:si>
  <x:si>
    <x:t xml:space="preserve">New lead from retailer search.</x:t>
  </x:si>
  <x:si>
    <x:t xml:space="preserve">https://thecomicmint.com/products/gwenom-vs-carnage-3-inhyuk-lee-asm-361-homage-variant</x:t>
  </x:si>
  <x:si>
    <x:t xml:space="preserve">Add exact release date.</x:t>
  </x:si>
  <x:si>
    <x:t xml:space="preserve">Retailer/database sweep ('ASM 361 homage')</x:t>
  </x:si>
  <x:si>
    <x:t xml:space="preserve">Searched</x:t>
  </x:si>
  <x:si>
    <x:t xml:space="preserve">No other homages found; cbishop has no ASM #361 list.</x:t>
  </x:si>
  <x:si>
    <x:t xml:space="preserve">Spider-Man: Incursions #1 Cover D 'TBA (Homage, 1:25)' – Dec 2026</x:t>
  </x:si>
  <x:si>
    <x:t xml:space="preserve">Watchlist (upcoming)</x:t>
  </x:si>
  <x:si>
    <x:t xml:space="preserve">Marvel solicited a homage cover without naming its target.</x:t>
  </x:si>
  <x:si>
    <x:t xml:space="preserve">https://bleedingcool.com/comics/marvel-comics-official-full-december-2026-solicits-and-solicitations/</x:t>
  </x:si>
  <x:si>
    <x:t xml:space="preserve">Check on cover reveal.</x:t>
  </x:si>
  <x:si>
    <x:t xml:space="preserve">Amazing Spider-Man: Symbie #1 Cover C 'TBA (Homage)' – Dec 2026</x:t>
  </x:si>
  <x:si>
    <x:t xml:space="preserve">Homage cover solicited; target unrevealed.</x:t>
  </x:si>
  <x:si>
    <x:t xml:space="preserve">Upcoming-homage sweep (Oct 20, 2026)</x:t>
  </x:si>
  <x:si>
    <x:t xml:space="preserve">No confirmed upcoming homage of this cover found in Marvel Nov–Dec 2026 solicits or retailer pre-orders.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</x:si>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</x:sst>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7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4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6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db8fa70754ed1" /><Relationship Type="http://schemas.openxmlformats.org/officeDocument/2006/relationships/theme" Target="/xl/theme/theme1.xml" Id="Re72a8209c4a545eb" /><Relationship Type="http://schemas.openxmlformats.org/officeDocument/2006/relationships/sharedStrings" Target="/xl/sharedStrings.xml" Id="Ree19035caa4043b0" /><Relationship Type="http://schemas.openxmlformats.org/officeDocument/2006/relationships/worksheet" Target="/xl/worksheets/sheet1.xml" Id="R82fe6fa89f0c4421" /><Relationship Type="http://schemas.openxmlformats.org/officeDocument/2006/relationships/worksheet" Target="/xl/worksheets/sheet2.xml" Id="R7c4786934f904b1a" /><Relationship Type="http://schemas.openxmlformats.org/officeDocument/2006/relationships/worksheet" Target="/xl/worksheets/sheet3.xml" Id="R51c5206bf4cd421f" /><Relationship Type="http://schemas.openxmlformats.org/officeDocument/2006/relationships/worksheet" Target="/xl/worksheets/sheet4.xml" Id="Re256eeca2f70435d" /><Relationship Type="http://schemas.openxmlformats.org/officeDocument/2006/relationships/worksheet" Target="/xl/worksheets/sheet5.xml" Id="Rad13ca1206504497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marvel.fandom.com/wiki/Amazing_Spider-Girl_Vol_1_12" TargetMode="External" Id="R1986b97baf0c4271" /><ns0:Relationship Type="http://schemas.openxmlformats.org/officeDocument/2006/relationships/hyperlink" Target="https://www.comics.org/issue/373432/" TargetMode="External" Id="R51a09a4b6c0c4b9b" /><ns0:Relationship Type="http://schemas.openxmlformats.org/officeDocument/2006/relationships/hyperlink" Target="https://static.wikia.nocookie.net/marveldatabase/images/c/c6/Amazing_Spider-Girl_Vol_1_12.jpg/revision/latest?format=original" TargetMode="External" Id="R48853d8a9f444e26" /><ns0:Relationship Type="http://schemas.openxmlformats.org/officeDocument/2006/relationships/hyperlink" Target="https://goldenapplecomics.com/blogs/golden-apple-comics-blog/venomverse-1-clayton-crain-amazing-spider-man-361-1st-carnage-homage" TargetMode="External" Id="Rc0312d62894a432b" /><ns0:Relationship Type="http://schemas.openxmlformats.org/officeDocument/2006/relationships/hyperlink" Target="https://marvel.fandom.com/wiki/Venomverse_Vol_1_1" TargetMode="External" Id="Ra302c1caec4b41d1" /><ns0:Relationship Type="http://schemas.openxmlformats.org/officeDocument/2006/relationships/hyperlink" Target="https://static.wikia.nocookie.net/marveldatabase/images/e/e6/Venomverse_Vol_1_1_Crain_Homage_Exclusive_Shared_Retailer_Variant.jpg/revision/latest?format=original" TargetMode="External" Id="Rda73b043d89844a6" /><ns0:Relationship Type="http://schemas.openxmlformats.org/officeDocument/2006/relationships/hyperlink" Target="https://my.comics.org/issue/2058578/" TargetMode="External" Id="Rba35bd20d59a44b8" /><ns0:Relationship Type="http://schemas.openxmlformats.org/officeDocument/2006/relationships/hyperlink" Target="https://leagueofcomicgeeks.com/comic/3368797/absolute-carnage-1?variant=6809204" TargetMode="External" Id="R747c98e8d6064c2e" /><ns0:Relationship Type="http://schemas.openxmlformats.org/officeDocument/2006/relationships/hyperlink" Target="https://s3.amazonaws.com/comicgeeks/comics/covers/large-6809204.jpg" TargetMode="External" Id="R15032a733c1b4d00" /><ns0:Relationship Type="http://schemas.openxmlformats.org/officeDocument/2006/relationships/hyperlink" Target="https://www.midtowncomics.com/p/1876254-absolute-carnage-1-cover-u-3rd-ptg-variant-kyle-hotz-new-art-cover" TargetMode="External" Id="R296d0adfed694899" /><ns0:Relationship Type="http://schemas.openxmlformats.org/officeDocument/2006/relationships/hyperlink" Target="https://www.page45.com/world/wp-content/uploads/2019/Released%2028th%20August%202019.pdf" TargetMode="External" Id="R6614f24407af4c2c" /><ns0:Relationship Type="http://schemas.openxmlformats.org/officeDocument/2006/relationships/hyperlink" Target="https://static.wikia.nocookie.net/marveldatabase/images/b/b1/Absolute_Carnage_Vol_1_1_Third_Printing_Variant.jpg/revision/latest?format=original" TargetMode="External" Id="Rb19fc623e26c4f1a" /><ns0:Relationship Type="http://schemas.openxmlformats.org/officeDocument/2006/relationships/hyperlink" Target="https://thecomicmint.com/products/gwenom-vs-carnage-3-inhyuk-lee-asm-361-homage-variant" TargetMode="External" Id="Rcfbbb291a4d84614" /><ns0:Relationship Type="http://schemas.openxmlformats.org/officeDocument/2006/relationships/hyperlink" Target="https://goldenapplecomics.com/products/web-of-venom-carnage-born-1-skan-srisuwan-amazing-spider-man-361-homage-variant-11-21-2019" TargetMode="External" Id="R6807477aec0c4e01" /><ns0:Relationship Type="http://schemas.openxmlformats.org/officeDocument/2006/relationships/hyperlink" Target="https://www.sadlemoncomics.com/products/amazing-spider-man-361-gorkem-demir-trade-dress-turkish-variant-limited-to-400-copies" TargetMode="External" Id="R92799980d8014273" /><ns0:Relationship Id="rIdSourceAA6" Type="http://schemas.openxmlformats.org/officeDocument/2006/relationships/hyperlink" Target="https://www.marvel.com/comics/issue/91753/KING_IN_BLACK_GWENOM_VS._CARNAGE_3" TargetMode="External" /><ns0:Relationship Id="rIdSourceAB6" Type="http://schemas.openxmlformats.org/officeDocument/2006/relationships/hyperlink" Target="https://cdn.shopify.com/s/files/1/1570/4597/products/149831255_133194751997924_6665113767877226609_n.jpg?v=1613325352" TargetMode="External" /><ns0:Relationship Id="rIdSourceAA7" Type="http://schemas.openxmlformats.org/officeDocument/2006/relationships/hyperlink" Target="https://www.marvel.com/comics/series/26288/web_of_venom_carnage_born_2018" TargetMode="External" /><ns0:Relationship Id="rIdSourceAB7" Type="http://schemas.openxmlformats.org/officeDocument/2006/relationships/hyperlink" Target="https://cdn.shopify.com/s/files/1/2059/7683/products/44951189_1144121545737633_6198645600729169920_n.jpg?v=1627344807" TargetMode="External" /><ns0:Relationship Id="rIdSourceAA8" Type="http://schemas.openxmlformats.org/officeDocument/2006/relationships/hyperlink" Target="https://gocollect.com/comic/amazing-spider-man-361-turkish-edition" TargetMode="External" /><ns0:Relationship Id="rIdSourceAB8" Type="http://schemas.openxmlformats.org/officeDocument/2006/relationships/hyperlink" Target="https://cdn.shopify.com/s/files/1/1496/3484/products/IMG_20230320_161556_090.jpg?v=1679350338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2139237/the-amazing-spider-man-361" TargetMode="External" Id="R95bf70d310584b6c" /><Relationship Type="http://schemas.openxmlformats.org/officeDocument/2006/relationships/hyperlink" Target="https://leagueofcomicgeeks.com/comic/2139237/the-amazing-spider-man-361?variant=9269744" TargetMode="External" Id="R19013c20d4684b6b" /><Relationship Type="http://schemas.openxmlformats.org/officeDocument/2006/relationships/hyperlink" Target="https://leagueofcomicgeeks.com/comic/2139237/the-amazing-spider-man-361?variant=8277026" TargetMode="External" Id="Rc61d186b597e4280" /><Relationship Type="http://schemas.openxmlformats.org/officeDocument/2006/relationships/hyperlink" Target="https://leagueofcomicgeeks.com/comic/2139237/the-amazing-spider-man-361?variant=3306112" TargetMode="External" Id="Rc05cebd2390048f0" /><Relationship Type="http://schemas.openxmlformats.org/officeDocument/2006/relationships/hyperlink" Target="https://leagueofcomicgeeks.com/comic/3931160/the-amazing-spider-girl-12" TargetMode="External" Id="Ra8497e97345b4464" /><Relationship Type="http://schemas.openxmlformats.org/officeDocument/2006/relationships/hyperlink" Target="https://leagueofcomicgeeks.com/comic/6482934/venomverse-1?variant=5088266" TargetMode="External" Id="R7ca94a1c96bc4669" /><Relationship Type="http://schemas.openxmlformats.org/officeDocument/2006/relationships/hyperlink" Target="https://leagueofcomicgeeks.com/comic/3368797/absolute-carnage-1?variant=6809204" TargetMode="External" Id="Ra2aec48390004038" /><Relationship Type="http://schemas.openxmlformats.org/officeDocument/2006/relationships/hyperlink" Target="https://leagueofcomicgeeks.com/comic/3368797/absolute-carnage-1?variant=7129904" TargetMode="External" Id="R78e66813716f4c3f" /><Relationship Type="http://schemas.openxmlformats.org/officeDocument/2006/relationships/hyperlink" Target="https://leagueofcomicgeeks.com/comic/3368797/absolute-carnage-1?variant=5836145" TargetMode="External" Id="Rd4a8d45ab4b6475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902/cover-homage-the-amazing-spider-man-361" TargetMode="External" Id="Rcac7186cb3e94ce8" /><Relationship Type="http://schemas.openxmlformats.org/officeDocument/2006/relationships/hyperlink" Target="https://leagueofcomicgeeks.com/comic/2139237/the-amazing-spider-man-361" TargetMode="External" Id="Ra41efb770a2e4cdd" /><Relationship Type="http://schemas.openxmlformats.org/officeDocument/2006/relationships/hyperlink" Target="https://thecomicmint.com/products/gwenom-vs-carnage-3-inhyuk-lee-asm-361-homage-variant" TargetMode="External" Id="Rb27c69beccb04d86" /><Relationship Type="http://schemas.openxmlformats.org/officeDocument/2006/relationships/hyperlink" Target="https://bleedingcool.com/comics/marvel-comics-official-full-december-2026-solicits-and-solicitations/" TargetMode="External" Id="R50aa837336a14f86" /><Relationship Type="http://schemas.openxmlformats.org/officeDocument/2006/relationships/hyperlink" Target="https://bleedingcool.com/comics/marvel-comics-official-full-december-2026-solicits-and-solicitations/" TargetMode="External" Id="R8b2ae742339749af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30" t="s">
        <v>0</v>
      </c>
      <c r="B1" s="31"/>
    </row>
    <row r="2" ht="58" hidden="0" customHeight="1">
      <c r="A2" s="32" t="str">
        <v>Original: The Amazing Spider-Man #361, April 1992. Cover by Mark Bagley (pencils); Randy Emberlin (inks).</v>
      </c>
      <c r="B2" s="31"/>
    </row>
    <row r="3" ht="58" hidden="0" customHeight="1">
      <c r="A3" s="33" t="str">
        <v>Reviewed October 21, 2026. 7 distinct homage artworks. Grouped editions and references remain in Catalog.</v>
      </c>
      <c r="B3" s="31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7</v>
      </c>
    </row>
    <row r="6" ht="15" hidden="0">
      <c r="A6" s="5" t="s">
        <v>4</v>
      </c>
      <c r="B6" s="6" t="n">
        <f aca="0">COUNTIF(Catalog!$Y$2:$Y$200,"Verified")</f>
        <v>6</v>
      </c>
    </row>
    <row r="7" ht="15" hidden="0">
      <c r="A7" s="5" t="s">
        <v>5</v>
      </c>
      <c r="B7" s="6" t="n">
        <f aca="0">COUNTIF(Catalog!$Y$2:$Y$200,"Partial")</f>
        <v>1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7</v>
      </c>
    </row>
    <row r="10" ht="15" hidden="0">
      <c r="A10" s="5" t="s">
        <v>8</v>
      </c>
      <c r="B10" s="6" t="n">
        <f aca="0">COUNTIF(Catalog!$S$2:$S$200,"Hide")</f>
        <v>0</v>
      </c>
    </row>
    <row r="11" ht="15" hidden="0">
      <c r="A11" s="5" t="s">
        <v>9</v>
      </c>
      <c r="B11" s="6" t="n">
        <f aca="0">COUNTIF(Catalog!$AE$2:$AE$200,"Published")</f>
        <v>7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7</v>
      </c>
    </row>
    <row r="14" ht="15" hidden="0">
      <c r="A14" s="5" t="s">
        <v>12</v>
      </c>
      <c r="B14" s="6" t="n">
        <f aca="0">0</f>
        <v>0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5</v>
      </c>
    </row>
    <row r="16" ht="15" hidden="0">
      <c r="A16" s="5" t="s">
        <v>14</v>
      </c>
      <c r="B16" s="6" t="n">
        <f aca="0">COUNTIF(Catalog!$AF$2:$AF$200,"Deep search 2026-10-19")+COUNTIF(Catalog!$AF$2:$AF$200,"Deep search 2026-10-21")</f>
        <v>7</v>
      </c>
    </row>
    <row r="17" ht="15" hidden="0">
      <c r="A17" s="5" t="s">
        <v>15</v>
      </c>
      <c r="B17" s="7" t="n">
        <f aca="0">IF(B5=0,0,B6/B5)</f>
        <v>0.8571428571428571</v>
      </c>
    </row>
    <row r="19" ht="15" hidden="0" customHeight="1">
      <c r="A19" s="34" t="str">
        <v>Records by publisher</v>
      </c>
      <c r="B19" s="27"/>
    </row>
    <row r="20" ht="15" hidden="0" customHeight="1">
      <c r="A20" s="35" t="str">
        <v>Marvel Comics</v>
      </c>
      <c r="B20" s="35" t="n">
        <f aca="0">COUNTIF(Catalog!$E$2:$E$200,A20)</f>
        <v>6</v>
      </c>
    </row>
    <row r="21" ht="15" hidden="0" customHeight="1">
      <c r="A21" s="27" t="str">
        <v>Marvel Comics / Turkish edition</v>
      </c>
      <c r="B21" s="27" t="n">
        <f>COUNTIF(Catalog!$E$2:$E$200,A21)</f>
        <v>1</v>
      </c>
    </row>
    <row r="22" ht="15" hidden="0" customHeight="1">
      <c r="A22" s="34"/>
      <c r="B22" s="27"/>
    </row>
    <row r="23" ht="15" hidden="0" customHeight="1">
      <c r="A23" s="35" t="str">
        <v>Records by decade</v>
      </c>
      <c r="B23" s="35">
        <f aca="0"/>
      </c>
    </row>
    <row r="24" ht="15" hidden="0" customHeight="1">
      <c r="A24" s="35" t="str">
        <v>2000s</v>
      </c>
      <c r="B24" s="35" t="n">
        <f aca="0">COUNTIFS(Catalog!$D$2:$D$200,"&gt;=2000",Catalog!$D$2:$D$200,"&lt;=2009")</f>
        <v>1</v>
      </c>
    </row>
    <row r="25" ht="15" hidden="0" customHeight="1">
      <c r="A25" s="35" t="str">
        <v>2010s</v>
      </c>
      <c r="B25" s="35" t="n">
        <f aca="0">COUNTIFS(Catalog!$D$2:$D$200,"&gt;=2010",Catalog!$D$2:$D$200,"&lt;=2019")</f>
        <v>4</v>
      </c>
    </row>
    <row r="26" ht="15" hidden="0" customHeight="1">
      <c r="A26" s="27" t="str">
        <v>2020s</v>
      </c>
      <c r="B26" s="27" t="n">
        <f>COUNTIFS(Catalog!$D$2:$D$200,"&gt;=2020",Catalog!$D$2:$D$200,"&lt;=2029")</f>
        <v>2</v>
      </c>
    </row>
    <row r="27" ht="15" hidden="0" customHeight="1">
      <c r="A27" s="27"/>
      <c r="B27" s="27"/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60" hidden="0" customHeight="1">
      <c r="A2" s="22" t="str">
        <v>CL-ASM361-0001</v>
      </c>
      <c r="B2" s="22" t="str">
        <v>The Amazing Spider-Girl</v>
      </c>
      <c r="C2" s="22" t="str">
        <v>#12</v>
      </c>
      <c r="D2" s="20" t="n">
        <v>2007</v>
      </c>
      <c r="E2" s="22" t="str">
        <v>Marvel Comics</v>
      </c>
      <c r="F2" s="22" t="str">
        <v>Ron Frenz (pencils); Sal Buscema (inks); Paul Mounts (colors)</v>
      </c>
      <c r="G2" s="22" t="str">
        <v>Standard cover</v>
      </c>
      <c r="H2" s="22" t="str">
        <v>The Amazing Spider-Man #361</v>
      </c>
      <c r="I2" s="22" t="str">
        <v>Direct homage</v>
      </c>
      <c r="J2" s="22" t="str">
        <v>Spider-Girl (May Parker, Earth-982); Carnage (Earth-982)</v>
      </c>
      <c r="K2" s="22" t="str">
        <v>Not applicable</v>
      </c>
      <c r="L2" s="22" t="str">
        <v>No convention designation identified</v>
      </c>
      <c r="M2" s="22" t="str">
        <v>Not publicly confirmed</v>
      </c>
      <c r="N2" s="22" t="str">
        <v>Standard cover</v>
      </c>
      <c r="O2" s="22" t="str">
        <v>US / English</v>
      </c>
      <c r="P2" s="21" t="n">
        <v>39337</v>
      </c>
      <c r="Q2" s="22" t="str">
        <v>Not Owned</v>
      </c>
      <c r="R2" s="22" t="str">
        <v>Not supplied</v>
      </c>
      <c r="S2" s="22" t="str">
        <v>Show</v>
      </c>
      <c r="T2" s="22" t="str">
        <v>the-amazing-spider-girl-12-2007-standard-cover-amazing-spider-man-361-homage</v>
      </c>
      <c r="U2" s="22" t="str">
        <v>The Amazing Spider-Girl #12 — Standard cover</v>
      </c>
      <c r="V2" s="22" t="str">
        <v>The Amazing Spider-Girl #12 (Marvel Comics, 2007) restages The Amazing Spider-Man #361 (1992, Mark Bagley), starring Spider-Girl vs. Carnage.</v>
      </c>
      <c r="W2" s="22" t="str">
        <v>Spider-Girl takes upper Spider-Man pose against lower Carnage in direct #361 composition. Exact issue cover credits and date cross-checked.</v>
      </c>
      <c r="X2" s="22" t="str">
        <v>Filled missing cover credits with Ron Frenz/Sal Buscema/Paul Mounts; do not copy Gotham Studios interior colors to cover. Published 2007-09-12, November 2007 cover date. Carnage is Earth-982 iteration; no Cletus Kasady host inferred from the ASM #361 target. Replaced the 420×653 supplied thumbnail with the native 1280×1968 archival digital cover. Same art, with digital edition dress omitting retail price and UPC; this is disclosed rather than represented as a physical copy scan.</v>
      </c>
      <c r="Y2" s="23" t="str">
        <v>Verified</v>
      </c>
      <c r="Z2" s="24" t="str">
        <v>https://marvel.fandom.com/wiki/Amazing_Spider-Girl_Vol_1_12</v>
      </c>
      <c r="AA2" s="24" t="str">
        <v>https://www.comics.org/issue/373432/</v>
      </c>
      <c r="AB2" s="24" t="str">
        <v>https://static.wikia.nocookie.net/marveldatabase/images/c/c6/Amazing_Spider-Girl_Vol_1_12.jpg/revision/latest?format=original</v>
      </c>
      <c r="AC2" s="22" t="str">
        <v>CL-ASM361-0001.jpg</v>
      </c>
      <c r="AD2" s="22" t="str">
        <v>Not independently verified</v>
      </c>
      <c r="AE2" s="22" t="str">
        <v>Published</v>
      </c>
      <c r="AF2" s="22" t="str">
        <v>Deep search 2026-10-19</v>
      </c>
    </row>
    <row r="3" ht="48" hidden="0" customHeight="1">
      <c r="A3" s="22" t="str">
        <v>CL-ASM361-0002</v>
      </c>
      <c r="B3" s="22" t="str">
        <v>Venomverse</v>
      </c>
      <c r="C3" s="22" t="str">
        <v>#1</v>
      </c>
      <c r="D3" s="20" t="n">
        <v>2017</v>
      </c>
      <c r="E3" s="22" t="str">
        <v>Marvel Comics</v>
      </c>
      <c r="F3" s="22" t="str">
        <v>Clayton Crain</v>
      </c>
      <c r="G3" s="22" t="str">
        <v>Amorphous Ink / 7 ate9 / Sad Lemon / The Comic Mint / Golden Apple Clayton Crain Homage Variant</v>
      </c>
      <c r="H3" s="22" t="str">
        <v>The Amazing Spider-Man #361</v>
      </c>
      <c r="I3" s="22" t="str">
        <v>Direct homage</v>
      </c>
      <c r="J3" s="22" t="str">
        <v>Venom (Eddie Brock); Poison Spider-Man</v>
      </c>
      <c r="K3" s="22" t="str">
        <v>Amorphous Ink / 7 ate9 / Sad Lemon / The Comic Mint / Golden Apple (shared)</v>
      </c>
      <c r="L3" s="22" t="str">
        <v>No convention designation identified</v>
      </c>
      <c r="M3" s="22" t="str">
        <v>Not publicly confirmed</v>
      </c>
      <c r="N3" s="22" t="str">
        <v>Variant cover</v>
      </c>
      <c r="O3" s="22" t="str">
        <v>US / English</v>
      </c>
      <c r="P3" s="21" t="n">
        <v>42984</v>
      </c>
      <c r="Q3" s="22" t="str">
        <v>Not Owned</v>
      </c>
      <c r="R3" s="22" t="str">
        <v>Not supplied</v>
      </c>
      <c r="S3" s="22" t="str">
        <v>Show</v>
      </c>
      <c r="T3" s="22" t="str">
        <v>venomverse-1-2017-amorphous-ink-7ate9-sad-lemon-the-amazing-spider-man-361-homage</v>
      </c>
      <c r="U3" s="22" t="str">
        <v>Venomverse #1 — Amorphous Ink / 7 ate9 / Sad Lemon / The Comic Mint / Golden Apple Clayton Crain Homage Variant</v>
      </c>
      <c r="V3" s="22" t="str">
        <v>Venomverse #1 (Marvel Comics, 2017) restages The Amazing Spider-Man #361 (1992, Mark Bagley), starring Venom-verse symbiotes.</v>
      </c>
      <c r="W3" s="22" t="str">
        <v>Venom and white Poison Spider-Man recreate the #361 struggle and red At Last banner. Golden Apple 2017 blog is participating retailer first-party evidence.</v>
      </c>
      <c r="X3" s="22" t="str">
        <v>Shared retailer Clayton Crain #361 homage artwork, not the separate Crain connecting cover. Trade, virgin/Ultimate grading treatment should not be counted separately. Retailer confirms exact #361 target; total raw cover print quantity not independently confirmed. White Poison has Spider-Man morphology; exact alternate universe/host remains unconfirmed. Some depicted identities remain unresolved.</v>
      </c>
      <c r="Y3" s="23" t="str">
        <v>Verified</v>
      </c>
      <c r="Z3" s="24" t="str">
        <v>https://goldenapplecomics.com/blogs/golden-apple-comics-blog/venomverse-1-clayton-crain-amazing-spider-man-361-1st-carnage-homage</v>
      </c>
      <c r="AA3" s="24" t="str">
        <v>https://marvel.fandom.com/wiki/Venomverse_Vol_1_1</v>
      </c>
      <c r="AB3" s="24" t="str">
        <v>https://static.wikia.nocookie.net/marveldatabase/images/e/e6/Venomverse_Vol_1_1_Crain_Homage_Exclusive_Shared_Retailer_Variant.jpg/revision/latest?format=original</v>
      </c>
      <c r="AC3" s="22" t="str">
        <v>CL-ASM361-0002.jpg</v>
      </c>
      <c r="AD3" s="22" t="str">
        <v>Not independently verified</v>
      </c>
      <c r="AE3" s="22" t="str">
        <v>Published</v>
      </c>
      <c r="AF3" s="22" t="str">
        <v>Deep search 2026-10-19</v>
      </c>
    </row>
    <row r="4" ht="48" hidden="0" customHeight="1">
      <c r="A4" s="22" t="str">
        <v>CL-ASM361-0003</v>
      </c>
      <c r="B4" s="22" t="str">
        <v>Absolute Carnage</v>
      </c>
      <c r="C4" s="22" t="str">
        <v>#1</v>
      </c>
      <c r="D4" s="20" t="n">
        <v>2019</v>
      </c>
      <c r="E4" s="22" t="str">
        <v>Marvel Comics</v>
      </c>
      <c r="F4" s="22" t="str">
        <v>Mico Suayan</v>
      </c>
      <c r="G4" s="22" t="str">
        <v>Slabbed Heroes Mico Suayan Variant (+ Virgin)</v>
      </c>
      <c r="H4" s="22" t="str">
        <v>The Amazing Spider-Man #361</v>
      </c>
      <c r="I4" s="22" t="str">
        <v>Direct homage</v>
      </c>
      <c r="J4" s="22" t="str">
        <v>Carnage (Cletus Kasady); Spider-Man (Peter Parker)</v>
      </c>
      <c r="K4" s="22" t="str">
        <v>Slabbed Heroes</v>
      </c>
      <c r="L4" s="22" t="str">
        <v>No convention designation identified</v>
      </c>
      <c r="M4" s="22" t="str">
        <v>Not publicly confirmed</v>
      </c>
      <c r="N4" s="22" t="str">
        <v>Variant cover; Virgin</v>
      </c>
      <c r="O4" s="22" t="str">
        <v>US / English</v>
      </c>
      <c r="P4" s="21" t="n">
        <v>43684</v>
      </c>
      <c r="Q4" s="22" t="str">
        <v>Not Owned</v>
      </c>
      <c r="R4" s="22" t="str">
        <v>Not supplied</v>
      </c>
      <c r="S4" s="22" t="str">
        <v>Show</v>
      </c>
      <c r="T4" s="22" t="str">
        <v>absolute-carnage-1-2019-slabbed-heroes-mico-suayan-variant-vi-amazing-spider-man-361-homage</v>
      </c>
      <c r="U4" s="22" t="str">
        <v>Absolute Carnage #1 — Slabbed Heroes Mico Suayan Variant (+ Virgin)</v>
      </c>
      <c r="V4" s="22" t="str">
        <v>Absolute Carnage #1 (Marvel Comics, 2019) restages The Amazing Spider-Man #361 (1992, Mark Bagley), starring Carnage and Spider-Man.</v>
      </c>
      <c r="W4" s="22" t="str">
        <v>Suayan swaps the upper/lower #361 figures while preserving the dramatic held-arm clash. GCD exact Slabbed Heroes edition explicitly records ASM #361 homage.</v>
      </c>
      <c r="X4" s="22" t="str">
        <v>Mico Suayan art/color credit confirmed by exact edition index; trade dress and virgin share one image and remain grouped. 2019-08-07 issue release; no exclusive shipment day/print quantity confirmed. Source identifies Spider-Man (Peter Parker), without assigning a specific alternate universe from the swapped costume role.</v>
      </c>
      <c r="Y4" s="23" t="str">
        <v>Verified</v>
      </c>
      <c r="Z4" s="24" t="str">
        <v>https://my.comics.org/issue/2058578/</v>
      </c>
      <c r="AA4" s="24" t="str">
        <v>https://leagueofcomicgeeks.com/comic/3368797/absolute-carnage-1?variant=6809204</v>
      </c>
      <c r="AB4" s="24" t="str">
        <v>https://s3.amazonaws.com/comicgeeks/comics/covers/large-6809204.jpg</v>
      </c>
      <c r="AC4" s="22" t="str">
        <v>CL-ASM361-0003.jpg</v>
      </c>
      <c r="AD4" s="22" t="str">
        <v>Not independently verified</v>
      </c>
      <c r="AE4" s="22" t="str">
        <v>Published</v>
      </c>
      <c r="AF4" s="22" t="str">
        <v>Deep search 2026-10-19</v>
      </c>
    </row>
    <row r="5" ht="36" hidden="0" customHeight="1">
      <c r="A5" s="22" t="str">
        <v>CL-ASM361-0004</v>
      </c>
      <c r="B5" s="22" t="str">
        <v>Absolute Carnage</v>
      </c>
      <c r="C5" s="22" t="str">
        <v>#1</v>
      </c>
      <c r="D5" s="20" t="n">
        <v>2019</v>
      </c>
      <c r="E5" s="22" t="str">
        <v>Marvel Comics</v>
      </c>
      <c r="F5" s="22" t="str">
        <v>Kyle Hotz</v>
      </c>
      <c r="G5" s="22" t="str">
        <v>3 rd Printing Kyle Hotz</v>
      </c>
      <c r="H5" s="22" t="str">
        <v>The Amazing Spider-Man #361</v>
      </c>
      <c r="I5" s="22" t="str">
        <v>Direct homage</v>
      </c>
      <c r="J5" s="22" t="str">
        <v>Carnage (Cletus Kasady); Venom (Eddie Brock)</v>
      </c>
      <c r="K5" s="22" t="str">
        <v>Not applicable</v>
      </c>
      <c r="L5" s="22" t="str">
        <v>No convention designation identified</v>
      </c>
      <c r="M5" s="22" t="str">
        <v>Not publicly confirmed</v>
      </c>
      <c r="N5" s="22" t="str">
        <v>3 rd printing</v>
      </c>
      <c r="O5" s="22" t="str">
        <v>US / English</v>
      </c>
      <c r="P5" s="21" t="n">
        <v>43705</v>
      </c>
      <c r="Q5" s="22" t="str">
        <v>Not Owned</v>
      </c>
      <c r="R5" s="22" t="str">
        <v>Not supplied</v>
      </c>
      <c r="S5" s="22" t="str">
        <v>Show</v>
      </c>
      <c r="T5" s="22" t="str">
        <v>absolute-carnage-1-2019-3rd-printing-kyle-hotz-amazing-spider-man-361-homage</v>
      </c>
      <c r="U5" s="22" t="str">
        <v>Absolute Carnage #1 — 3 rd Printing Kyle Hotz</v>
      </c>
      <c r="V5" s="22" t="str">
        <v>Absolute Carnage #1 (Marvel Comics, 2019) restages The Amazing Spider-Man #361 (1992, Mark Bagley), starring Carnage.</v>
      </c>
      <c r="W5" s="22" t="str">
        <v>Hotz new-art third printing reworks the #361 clash with Venom against Carnage, reversing their relative positions compared with the earlier Suayan variation.</v>
      </c>
      <c r="X5" s="22" t="str">
        <v>Actual third-print publication 2019-08-28 confirmed by distributor code JUN198796 and retailer. New Kyle Hotz artwork is a distinct homage, not first-print reuse. Exact image depicts Carnage in the upper position and Venom below; does not depict Spider-Man. No print quantity confirmed.</v>
      </c>
      <c r="Y5" s="23" t="str">
        <v>Verified</v>
      </c>
      <c r="Z5" s="24" t="str">
        <v>https://www.midtowncomics.com/p/1876254-absolute-carnage-1-cover-u-3rd-ptg-variant-kyle-hotz-new-art-cover</v>
      </c>
      <c r="AA5" s="24" t="str">
        <v>https://www.page45.com/world/wp-content/uploads/2019/Released%2028th%20August%202019.pdf</v>
      </c>
      <c r="AB5" s="24" t="str">
        <v>https://static.wikia.nocookie.net/marveldatabase/images/b/b1/Absolute_Carnage_Vol_1_1_Third_Printing_Variant.jpg/revision/latest?format=original</v>
      </c>
      <c r="AC5" s="22" t="str">
        <v>CL-ASM361-0004.jpg</v>
      </c>
      <c r="AD5" s="22" t="str">
        <v>Not independently verified</v>
      </c>
      <c r="AE5" s="22" t="str">
        <v>Published</v>
      </c>
      <c r="AF5" s="22" t="str">
        <v>Deep search 2026-10-19</v>
      </c>
    </row>
    <row r="6" ht="48" hidden="0" customHeight="1">
      <c r="A6" s="22" t="str">
        <v>CL-ASM361-0005</v>
      </c>
      <c r="B6" s="22" t="str">
        <v>King in Black: Gwenom vs. Carnage</v>
      </c>
      <c r="C6" s="22" t="str">
        <v>#3</v>
      </c>
      <c r="D6" s="20" t="n">
        <v>2021</v>
      </c>
      <c r="E6" s="22" t="str">
        <v>Marvel Comics</v>
      </c>
      <c r="F6" s="22" t="str">
        <v>InHyuk Lee</v>
      </c>
      <c r="G6" s="22" t="str">
        <v>The Comic Mint InHyuk Lee ASM 361 Homage Variant (+ Virgin)</v>
      </c>
      <c r="H6" s="22" t="str">
        <v>The Amazing Spider-Man #361</v>
      </c>
      <c r="I6" s="22" t="str">
        <v>Direct homage</v>
      </c>
      <c r="J6" s="22" t="str">
        <v>Gwenom (Gwen Stacy, Earth-65); Carnage (Mary Jane Watson, Earth-65)</v>
      </c>
      <c r="K6" s="22" t="str">
        <v>The Comic Mint</v>
      </c>
      <c r="L6" s="22" t="str">
        <v>No convention designation identified</v>
      </c>
      <c r="M6" s="22" t="str">
        <v>Trade ltd 3,000; Virgin ltd 1,250</v>
      </c>
      <c r="N6" s="22" t="str">
        <v>Variant cover; Virgin</v>
      </c>
      <c r="O6" s="22" t="str">
        <v>US / English</v>
      </c>
      <c r="P6" s="21" t="n">
        <v>44258</v>
      </c>
      <c r="Q6" s="22" t="str">
        <v>Not Owned</v>
      </c>
      <c r="R6" s="22" t="str">
        <v>Not supplied</v>
      </c>
      <c r="S6" s="22" t="str">
        <v>Show</v>
      </c>
      <c r="T6" s="22" t="str">
        <v>king-in-black-gwenom-vs-carnage-3-2021-the-comic-mint-inhyuk-lee-asm-361-homage-amazing-spider-man-361-homage</v>
      </c>
      <c r="U6" s="22" t="str">
        <v>King in Black: Gwenom vs. Carnage #3 — The Comic Mint InHyuk Lee ASM 361 Homage Variant (+ Virgin)</v>
      </c>
      <c r="V6" s="22" t="str">
        <v>King in Black: Gwenom vs. Carnage #3 (Marvel Comics, 2021) restages The Amazing Spider-Man #361 (1992, Mark Bagley), starring Gwenom and Mary Jane Carnage (Earth-65).</v>
      </c>
      <c r="W6" s="22" t="str">
        <v>Gwenom (Gwen Stacy, Earth-65) faces Mary Jane Carnage (Earth-65) in the #361 arrangement and copied red banner; identities explicitly named by exclusive retailer.</v>
      </c>
      <c r="X6" s="22" t="str">
        <v>Filled exact issue publication date 2021-03-03 from Marvel. Retailer explicitly confirms #361 homage, InHyuk Lee art and 3,000 trade / 1,250 virgin copies in total shared across partner sites, not per retailer. Exact 994×1528 single cover image reviewed; replaces missing image. Trade/virgin grouped as one artwork.</v>
      </c>
      <c r="Y6" s="25" t="str">
        <v>Verified</v>
      </c>
      <c r="Z6" s="24" t="str">
        <v>https://thecomicmint.com/products/gwenom-vs-carnage-3-inhyuk-lee-asm-361-homage-variant</v>
      </c>
      <c r="AA6" s="22" t="str">
        <v>https://www.marvel.com/comics/issue/91753/KING_IN_BLACK_GWENOM_VS._CARNAGE_3</v>
      </c>
      <c r="AB6" s="22" t="str">
        <v>https://cdn.shopify.com/s/files/1/1570/4597/products/149831255_133194751997924_6665113767877226609_n.jpg?v=1613325352</v>
      </c>
      <c r="AC6" s="22" t="str">
        <v>CL-ASM361-0005.jpg</v>
      </c>
      <c r="AD6" s="22" t="str">
        <v>Not independently verified</v>
      </c>
      <c r="AE6" s="22" t="str">
        <v>Published</v>
      </c>
      <c r="AF6" s="22" t="str">
        <v>Deep search 2026-10-19</v>
      </c>
    </row>
    <row r="7" ht="36" hidden="0" customHeight="1">
      <c r="A7" s="22" t="str">
        <v>CL-ASM361-0006</v>
      </c>
      <c r="B7" s="22" t="str">
        <v>Web of Venom: Carnage Born</v>
      </c>
      <c r="C7" s="22" t="str">
        <v>#1</v>
      </c>
      <c r="D7" s="20" t="n">
        <v>2018</v>
      </c>
      <c r="E7" s="22" t="str">
        <v>Marvel Comics</v>
      </c>
      <c r="F7" s="22" t="str">
        <v>Skan Srisuwan</v>
      </c>
      <c r="G7" s="22" t="str">
        <v>Golden Apple / shared retailer ASM #361 homage trade dress (+ virgin)</v>
      </c>
      <c r="H7" s="22" t="str">
        <v>The Amazing Spider-Man #361</v>
      </c>
      <c r="I7" s="22" t="str">
        <v>Direct homage</v>
      </c>
      <c r="J7" s="22" t="str">
        <v>Carnage (Cletus Kasady); Spider-Man (Peter Parker)</v>
      </c>
      <c r="K7" s="22" t="str">
        <v>Golden Apple Comics / shared partners</v>
      </c>
      <c r="L7" s="22" t="str">
        <v>No convention designation identified</v>
      </c>
      <c r="M7" s="22" t="str">
        <v>Trade dress limited to 3,000; virgin limited to 700</v>
      </c>
      <c r="N7" s="22" t="str">
        <v>Variant cover</v>
      </c>
      <c r="O7" s="22" t="str">
        <v>US / English</v>
      </c>
      <c r="P7" s="21" t="n">
        <v>43425</v>
      </c>
      <c r="Q7" s="22" t="str">
        <v>Unspecified</v>
      </c>
      <c r="R7" s="22" t="str">
        <v>Not supplied</v>
      </c>
      <c r="S7" s="22" t="str">
        <v>Show</v>
      </c>
      <c r="T7" s="22" t="str">
        <v>web-of-venom-carnage-born-1-golden-apple-shared-retailer-asm-361-homage-trade-dress-virgin</v>
      </c>
      <c r="U7" s="22" t="str">
        <v>Web of Venom: Carnage Born #1 — Golden Apple / shared retailer ASM #361 homage trade dress (+ virgin)</v>
      </c>
      <c r="V7" s="22" t="str">
        <v>Web of Venom: Carnage Born #1: Skan Srisuwan reworks The Amazing Spider-Man #361 (1992, Mark Bagley).</v>
      </c>
      <c r="W7" s="22" t="str">
        <v>Participating retailer explicitly names Amazing Spider-Man #361; Carnage dominates the lower pose and red/black Spider-Man takes the upper pose, clearly recalling Bagley.</v>
      </c>
      <c r="X7" s="22" t="str">
        <v>Retailer page title correctly states 2018-11-21 despite URL ending 2019; published issue, not current preorder. Trade/virgin share artwork and grouped. Retailer separate 3,000 blank copies are not additional homage art. Exact native 879×1334 trade cover clean; no upscale.</v>
      </c>
      <c r="Y7" s="25" t="str">
        <v>Verified</v>
      </c>
      <c r="Z7" s="24" t="str">
        <v>https://goldenapplecomics.com/products/web-of-venom-carnage-born-1-skan-srisuwan-amazing-spider-man-361-homage-variant-11-21-2019</v>
      </c>
      <c r="AA7" s="22" t="str">
        <v>https://www.marvel.com/comics/series/26288/web_of_venom_carnage_born_2018</v>
      </c>
      <c r="AB7" s="22" t="str">
        <v>https://cdn.shopify.com/s/files/1/2059/7683/products/44951189_1144121545737633_6198645600729169920_n.jpg?v=1627344807</v>
      </c>
      <c r="AC7" s="22" t="str">
        <v>CL-ASM361-0006.jpg</v>
      </c>
      <c r="AD7" s="22" t="str">
        <v>Not independently verified</v>
      </c>
      <c r="AE7" s="22" t="str">
        <v>Published</v>
      </c>
      <c r="AF7" s="22" t="str">
        <v>Deep search 2026-10-21</v>
      </c>
    </row>
    <row r="8" ht="48" hidden="0" customHeight="1">
      <c r="A8" s="22" t="str">
        <v>CL-ASM361-0007</v>
      </c>
      <c r="B8" s="22" t="str">
        <v>The Amazing Spider-Man</v>
      </c>
      <c r="C8" s="22" t="str">
        <v>#361</v>
      </c>
      <c r="D8" s="20" t="n">
        <v>2022</v>
      </c>
      <c r="E8" s="22" t="str">
        <v>Marvel Comics / Turkish edition</v>
      </c>
      <c r="F8" s="22" t="str">
        <v>Görkem Demir</v>
      </c>
      <c r="G8" s="22" t="str">
        <v>Turkish ASM #361 homage variant</v>
      </c>
      <c r="H8" s="22" t="str">
        <v>The Amazing Spider-Man #361</v>
      </c>
      <c r="I8" s="22" t="str">
        <v>Direct homage</v>
      </c>
      <c r="J8" s="22" t="str">
        <v>Spider-Man (Peter Parker); Carnage (Cletus Kasady)</v>
      </c>
      <c r="K8" s="22" t="str">
        <v>Sad Lemon Comics distribution</v>
      </c>
      <c r="L8" s="22" t="str">
        <v>No convention designation identified</v>
      </c>
      <c r="M8" s="22" t="str">
        <v>Trade dress limited to 400 copies</v>
      </c>
      <c r="N8" s="22" t="str">
        <v>Variant cover</v>
      </c>
      <c r="O8" s="22" t="str">
        <v>Turkey / Turkish</v>
      </c>
      <c r="P8" s="21" t="n">
        <v>44715</v>
      </c>
      <c r="Q8" s="22" t="str">
        <v>Unspecified</v>
      </c>
      <c r="R8" s="22" t="str">
        <v>Not supplied</v>
      </c>
      <c r="S8" s="22" t="str">
        <v>Show</v>
      </c>
      <c r="T8" s="22" t="str">
        <v>the-amazing-spider-man-361-turkish-asm-361-homage-variant</v>
      </c>
      <c r="U8" s="22" t="str">
        <v>The Amazing Spider-Man #361 — Turkish ASM #361 homage variant</v>
      </c>
      <c r="V8" s="22" t="str">
        <v>The Amazing Spider-Man #361: Görkem Demir reworks The Amazing Spider-Man #361 (1992, Mark Bagley).</v>
      </c>
      <c r="W8" s="22" t="str">
        <v>New art reconstructs the #361 Carnage/Spider-Man confrontation with Turkish cover text; retailer explicitly labels homage.</v>
      </c>
      <c r="X8" s="22" t="str">
        <v>New Görkem Demir cover artwork, not reuse of Bagley. Retailer confirms Turkish variant and 400-copy limit; exact street date 2022-06-03 from GoCollect is secondary-only, not retailer confirmation. Native 720×1081 retailer image. Actual Turkish licensing publisher/imprint not confirmed; Marvel rightsholder preserved.</v>
      </c>
      <c r="Y8" s="25" t="str">
        <v>Partial</v>
      </c>
      <c r="Z8" s="24" t="str">
        <v>https://www.sadlemoncomics.com/products/amazing-spider-man-361-gorkem-demir-trade-dress-turkish-variant-limited-to-400-copies</v>
      </c>
      <c r="AA8" s="22" t="str">
        <v>https://gocollect.com/comic/amazing-spider-man-361-turkish-edition</v>
      </c>
      <c r="AB8" s="22" t="str">
        <v>https://cdn.shopify.com/s/files/1/1496/3484/products/IMG_20230320_161556_090.jpg?v=1679350338</v>
      </c>
      <c r="AC8" s="22" t="str">
        <v>CL-ASM361-0007.jpg</v>
      </c>
      <c r="AD8" s="22" t="str">
        <v>Not independently verified</v>
      </c>
      <c r="AE8" s="22" t="str">
        <v>Published</v>
      </c>
      <c r="AF8" s="22" t="str">
        <v>Deep search 2026-10-21</v>
      </c>
    </row>
  </sheetData>
  <autoFilter ref="A1:AF8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1986b97baf0c4271"/>
    <hyperlink ref="AA2" r:id="R51a09a4b6c0c4b9b"/>
    <hyperlink ref="AB2" r:id="R48853d8a9f444e26"/>
    <hyperlink ref="Z3" r:id="Rc0312d62894a432b"/>
    <hyperlink ref="AA3" r:id="Ra302c1caec4b41d1"/>
    <hyperlink ref="AB3" r:id="Rda73b043d89844a6"/>
    <hyperlink ref="Z4" r:id="Rba35bd20d59a44b8"/>
    <hyperlink ref="AA4" r:id="R747c98e8d6064c2e"/>
    <hyperlink ref="AB4" r:id="R15032a733c1b4d00"/>
    <hyperlink ref="Z5" r:id="R296d0adfed694899"/>
    <hyperlink ref="AA5" r:id="R6614f24407af4c2c"/>
    <hyperlink ref="AB5" r:id="Rb19fc623e26c4f1a"/>
    <hyperlink ref="Z6" r:id="Rcfbbb291a4d84614"/>
    <hyperlink ref="Z7" r:id="R6807477aec0c4e01"/>
    <hyperlink ref="Z8" r:id="R92799980d8014273"/>
    <hyperlink ref="AA6" r:id="rIdSourceAA6"/>
    <hyperlink ref="AB6" r:id="rIdSourceAB6"/>
    <hyperlink ref="AA7" r:id="rIdSourceAA7"/>
    <hyperlink ref="AB7" r:id="rIdSourceAB7"/>
    <hyperlink ref="AA8" r:id="rIdSourceAA8"/>
    <hyperlink ref="AB8" r:id="rIdSourceAB8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5" t="s">
        <v>56</v>
      </c>
    </row>
    <row r="3" ht="15" hidden="0">
      <c r="A3" s="11" t="n">
        <v>2</v>
      </c>
      <c r="B3" s="11" t="s">
        <v>57</v>
      </c>
      <c r="C3" s="11" t="s">
        <v>58</v>
      </c>
      <c r="D3" s="13" t="s">
        <v>59</v>
      </c>
      <c r="E3" s="15" t="s">
        <v>60</v>
      </c>
    </row>
    <row r="4" ht="15" hidden="0">
      <c r="A4" s="11" t="n">
        <v>3</v>
      </c>
      <c r="B4" s="11" t="s">
        <v>61</v>
      </c>
      <c r="C4" s="11" t="s">
        <v>58</v>
      </c>
      <c r="D4" s="13" t="s">
        <v>62</v>
      </c>
      <c r="E4" s="15" t="s">
        <v>63</v>
      </c>
    </row>
    <row r="5" ht="15" hidden="0">
      <c r="A5" s="11" t="n">
        <v>4</v>
      </c>
      <c r="B5" s="11" t="s">
        <v>64</v>
      </c>
      <c r="C5" s="11" t="s">
        <v>58</v>
      </c>
      <c r="D5" s="13" t="s">
        <v>65</v>
      </c>
      <c r="E5" s="15" t="s">
        <v>63</v>
      </c>
    </row>
    <row r="6" ht="15" hidden="0">
      <c r="A6" s="11" t="n">
        <v>5</v>
      </c>
      <c r="B6" s="11" t="s">
        <v>66</v>
      </c>
      <c r="C6" s="11" t="s">
        <v>67</v>
      </c>
      <c r="D6" s="13" t="s">
        <v>68</v>
      </c>
      <c r="E6" s="11" t="s">
        <v>69</v>
      </c>
    </row>
    <row r="7" ht="15" hidden="0">
      <c r="A7" s="11" t="n">
        <v>6</v>
      </c>
      <c r="B7" s="11" t="s">
        <v>70</v>
      </c>
      <c r="C7" s="11" t="s">
        <v>71</v>
      </c>
      <c r="D7" s="13" t="s">
        <v>72</v>
      </c>
      <c r="E7" s="11" t="s">
        <v>73</v>
      </c>
    </row>
    <row r="8" ht="15" hidden="0">
      <c r="A8" s="11" t="n">
        <v>7</v>
      </c>
      <c r="B8" s="11" t="s">
        <v>74</v>
      </c>
      <c r="C8" s="11" t="s">
        <v>75</v>
      </c>
      <c r="D8" s="13" t="s">
        <v>76</v>
      </c>
      <c r="E8" s="11" t="s">
        <v>77</v>
      </c>
    </row>
    <row r="9" ht="15" hidden="0">
      <c r="A9" s="11" t="n">
        <v>8</v>
      </c>
      <c r="B9" s="11" t="s">
        <v>78</v>
      </c>
      <c r="C9" s="11" t="s">
        <v>75</v>
      </c>
      <c r="D9" s="13" t="s">
        <v>79</v>
      </c>
      <c r="E9" s="11" t="s">
        <v>80</v>
      </c>
    </row>
    <row r="10" ht="15" hidden="0">
      <c r="A10" s="11" t="n">
        <v>9</v>
      </c>
      <c r="B10" s="11" t="s">
        <v>81</v>
      </c>
      <c r="C10" s="11" t="s">
        <v>82</v>
      </c>
      <c r="D10" s="13" t="s">
        <v>83</v>
      </c>
      <c r="E10" s="11" t="s">
        <v>84</v>
      </c>
    </row>
    <row r="11" ht="15" hidden="0">
      <c r="B11" s="6" t="s">
        <v>85</v>
      </c>
      <c r="C11" s="16" t="n">
        <f aca="0">COUNTA(B2:B10)</f>
        <v>9</v>
      </c>
    </row>
    <row r="12" ht="15" hidden="0">
      <c r="B12" s="6" t="s">
        <v>86</v>
      </c>
      <c r="C12" s="16" t="n">
        <f aca="0">COUNTIF(E2:E10,"CL-*")+COUNTIF(E2:E10,"Consolidated*")</f>
        <v>0</v>
      </c>
    </row>
    <row r="13" ht="15" hidden="0">
      <c r="B13" s="6" t="s">
        <v>87</v>
      </c>
      <c r="C13" s="16" t="n">
        <f aca="0">COUNTIF(E2:E10,"Excluded*")</f>
        <v>0</v>
      </c>
    </row>
  </sheetData>
  <hyperlinks>
    <hyperlink ref="D2" r:id="R95bf70d310584b6c"/>
    <hyperlink ref="D3" r:id="R19013c20d4684b6b"/>
    <hyperlink ref="D4" r:id="Rc61d186b597e4280"/>
    <hyperlink ref="D5" r:id="Rc05cebd2390048f0"/>
    <hyperlink ref="D6" r:id="Ra8497e97345b4464"/>
    <hyperlink ref="D7" r:id="R7ca94a1c96bc4669"/>
    <hyperlink ref="D8" r:id="Ra2aec48390004038"/>
    <hyperlink ref="D9" r:id="R78e66813716f4c3f"/>
    <hyperlink ref="D10" r:id="Rd4a8d45ab4b6475c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88</v>
      </c>
      <c r="B1" s="4" t="s">
        <v>89</v>
      </c>
      <c r="C1" s="4" t="s">
        <v>90</v>
      </c>
      <c r="D1" s="4" t="s">
        <v>91</v>
      </c>
      <c r="E1" s="4" t="s">
        <v>92</v>
      </c>
    </row>
    <row r="2" ht="15" hidden="0">
      <c r="A2" s="11" t="s">
        <v>93</v>
      </c>
      <c r="B2" s="11" t="s">
        <v>94</v>
      </c>
      <c r="C2" s="11" t="s">
        <v>95</v>
      </c>
      <c r="D2" s="13" t="s">
        <v>96</v>
      </c>
      <c r="E2" s="11"/>
    </row>
    <row r="3" ht="23.850000381469727" hidden="0">
      <c r="A3" s="11" t="s">
        <v>97</v>
      </c>
      <c r="B3" s="11" t="s">
        <v>98</v>
      </c>
      <c r="C3" s="11" t="s">
        <v>99</v>
      </c>
      <c r="D3" s="13" t="s">
        <v>55</v>
      </c>
      <c r="E3" s="11"/>
    </row>
    <row r="4" ht="23.850000381469727" hidden="0">
      <c r="A4" s="11" t="s">
        <v>100</v>
      </c>
      <c r="B4" s="11" t="s">
        <v>101</v>
      </c>
      <c r="C4" s="11" t="s">
        <v>102</v>
      </c>
      <c r="D4" s="13" t="s">
        <v>103</v>
      </c>
      <c r="E4" s="11" t="s">
        <v>104</v>
      </c>
    </row>
    <row r="5" ht="15" hidden="0">
      <c r="A5" s="11" t="s">
        <v>105</v>
      </c>
      <c r="B5" s="11" t="s">
        <v>106</v>
      </c>
      <c r="C5" s="11" t="s">
        <v>107</v>
      </c>
      <c r="D5" s="11"/>
      <c r="E5" s="11"/>
    </row>
    <row r="6" ht="23.850000381469727" hidden="0">
      <c r="A6" s="11" t="s">
        <v>108</v>
      </c>
      <c r="B6" s="11" t="s">
        <v>109</v>
      </c>
      <c r="C6" s="11" t="s">
        <v>110</v>
      </c>
      <c r="D6" s="13" t="s">
        <v>111</v>
      </c>
      <c r="E6" s="11" t="s">
        <v>112</v>
      </c>
    </row>
    <row r="7" ht="23.850000381469727" hidden="0">
      <c r="A7" s="11" t="s">
        <v>113</v>
      </c>
      <c r="B7" s="11" t="s">
        <v>109</v>
      </c>
      <c r="C7" s="11" t="s">
        <v>114</v>
      </c>
      <c r="D7" s="13" t="s">
        <v>111</v>
      </c>
      <c r="E7" s="11" t="s">
        <v>112</v>
      </c>
    </row>
    <row r="8" ht="23.850000381469727" hidden="0">
      <c r="A8" s="11" t="s">
        <v>115</v>
      </c>
      <c r="B8" s="11" t="s">
        <v>106</v>
      </c>
      <c r="C8" s="11" t="s">
        <v>116</v>
      </c>
      <c r="D8" s="11"/>
      <c r="E8" s="11"/>
    </row>
    <row r="9" ht="96" hidden="0" customHeight="1">
      <c r="A9" s="22" t="str">
        <v>CL-ASM361-0001</v>
      </c>
      <c r="B9" s="22" t="str">
        <v>Cover artwork</v>
      </c>
      <c r="C9" s="22" t="str">
        <v>Spider-Girl takes upper Spider-Man pose against lower Carnage in direct #361 composition. Exact issue cover credits and date cross-checked. Filled missing cover credits with Ron Frenz/Sal Buscema/Paul Mounts; do not copy Gotham Studios interior colors to cover. Published 2007-09-12, November 2007 cover date. Carnage is Earth-982 iteration; no Cletus Kasady host inferred from the ASM #361 target. Replaced the 420×653 supplied thumbnail with the native 1280×1968 archival digital cover. Same art, with digital edition dress omitting retail price and UPC; this is disclosed rather than represented as a physical copy scan.</v>
      </c>
      <c r="D9" s="22" t="str">
        <v>https://marvel.fandom.com/wiki/Amazing_Spider-Girl_Vol_1_12
https://www.comics.org/issue/373432/</v>
      </c>
      <c r="E9" s="22" t="str">
        <v>No additional follow-up identified.</v>
      </c>
    </row>
    <row r="10" ht="72" hidden="0" customHeight="1">
      <c r="A10" s="22" t="str">
        <v>CL-ASM361-0002</v>
      </c>
      <c r="B10" s="22" t="str">
        <v>Cover artwork</v>
      </c>
      <c r="C10" s="22" t="str">
        <v>Venom and white Poison Spider-Man recreate the #361 struggle and red At Last banner. Golden Apple 2017 blog is participating retailer first-party evidence. Shared retailer Clayton Crain #361 homage artwork, not the separate Crain connecting cover. Trade, virgin/Ultimate grading treatment should not be counted separately. Retailer confirms exact #361 target; total raw cover print quantity not independently confirmed. White Poison has Spider-Man morphology; exact alternate universe/host remains unconfirmed.</v>
      </c>
      <c r="D10" s="22" t="str">
        <v>https://goldenapplecomics.com/blogs/golden-apple-comics-blog/venomverse-1-clayton-crain-amazing-spider-man-361-1st-carnage-homage
https://marvel.fandom.com/wiki/Venomverse_Vol_1_1</v>
      </c>
      <c r="E10" s="22" t="str">
        <v>Some character identities remain unresolved.</v>
      </c>
    </row>
    <row r="11" ht="72" hidden="0" customHeight="1">
      <c r="A11" s="22" t="str">
        <v>CL-ASM361-0003</v>
      </c>
      <c r="B11" s="22" t="str">
        <v>Cover artwork</v>
      </c>
      <c r="C11" s="22" t="str">
        <v>Suayan swaps the upper/lower #361 figures while preserving the dramatic held-arm clash. GCD exact Slabbed Heroes edition explicitly records ASM #361 homage. Mico Suayan art/color credit confirmed by exact edition index; trade dress and virgin share one image and remain grouped. 2019-08-07 issue release; no exclusive shipment day/print quantity confirmed. Source identifies Spider-Man (Peter Parker), without assigning a specific alternate universe from the swapped costume role.</v>
      </c>
      <c r="D11" s="22" t="str">
        <v>https://my.comics.org/issue/2058578/
https://leagueofcomicgeeks.com/comic/3368797/absolute-carnage-1?variant=6809204</v>
      </c>
      <c r="E11" s="22" t="str">
        <v>No additional follow-up identified.</v>
      </c>
    </row>
    <row r="12" ht="60" hidden="0" customHeight="1">
      <c r="A12" s="22" t="str">
        <v>CL-ASM361-0004</v>
      </c>
      <c r="B12" s="22" t="str">
        <v>Cover artwork</v>
      </c>
      <c r="C12" s="22" t="str">
        <v>Hotz new-art third printing reworks the #361 clash with Venom against Carnage, reversing their relative positions compared with the earlier Suayan variation. Actual third-print publication 2019-08-28 confirmed by distributor code JUN198796 and retailer. New Kyle Hotz artwork is a distinct homage, not first-print reuse. Exact image depicts Carnage in the upper position and Venom below; does not depict Spider-Man. No print quantity confirmed.</v>
      </c>
      <c r="D12" s="22" t="str">
        <v>https://www.midtowncomics.com/p/1876254-absolute-carnage-1-cover-u-3rd-ptg-variant-kyle-hotz-new-art-cover
https://www.page45.com/world/wp-content/uploads/2019/Released%2028th%20August%202019.pdf</v>
      </c>
      <c r="E12" s="22" t="str">
        <v>No additional follow-up identified.</v>
      </c>
    </row>
    <row r="13" ht="72" hidden="0" customHeight="1">
      <c r="A13" s="22" t="str">
        <v>CL-ASM361-0005</v>
      </c>
      <c r="B13" s="22" t="str">
        <v>Cover artwork</v>
      </c>
      <c r="C13" s="22" t="str">
        <v>Gwenom (Gwen Stacy, Earth-65) faces Mary Jane Carnage (Earth-65) in the #361 arrangement and copied red banner; identities explicitly named by exclusive retailer. Filled exact issue publication date 2021-03-03 from Marvel. Retailer explicitly confirms #361 homage, InHyuk Lee art and 3,000 trade / 1,250 virgin copies in total shared across partner sites, not per retailer. Exact 994×1528 single cover image reviewed; replaces missing image. Trade/virgin grouped as one artwork.</v>
      </c>
      <c r="D13" s="22" t="str">
        <v>https://thecomicmint.com/products/gwenom-vs-carnage-3-inhyuk-lee-asm-361-homage-variant
https://www.marvel.com/comics/issue/91753/KING_IN_BLACK_GWENOM_VS._CARNAGE_3</v>
      </c>
      <c r="E13" s="22" t="str">
        <v>No additional follow-up identified.</v>
      </c>
    </row>
    <row r="14" ht="72" hidden="0" customHeight="1">
      <c r="A14" s="22" t="str">
        <v>CL-ASM361-0006</v>
      </c>
      <c r="B14" s="22" t="str">
        <v>Cover artwork</v>
      </c>
      <c r="C14" s="22" t="str">
        <v>Participating retailer explicitly names Amazing Spider-Man #361; Carnage dominates the lower pose and red/black Spider-Man takes the upper pose, clearly recalling Bagley. Retailer page title correctly states 2018-11-21 despite URL ending 2019; published issue, not current preorder. Trade/virgin share artwork and grouped. Retailer separate 3,000 blank copies are not additional homage art. Exact native 879×1334 trade cover clean; no upscale.</v>
      </c>
      <c r="D14" s="22" t="str">
        <v>https://goldenapplecomics.com/products/web-of-venom-carnage-born-1-skan-srisuwan-amazing-spider-man-361-homage-variant-11-21-2019
https://www.marvel.com/comics/series/26288/web_of_venom_carnage_born_2018</v>
      </c>
      <c r="E14" s="22" t="str">
        <v>No additional follow-up identified.</v>
      </c>
    </row>
    <row r="15" ht="60" hidden="0" customHeight="1">
      <c r="A15" s="22" t="str">
        <v>CL-ASM361-0007</v>
      </c>
      <c r="B15" s="22" t="str">
        <v>Cover artwork</v>
      </c>
      <c r="C15" s="22" t="str">
        <v>New art reconstructs the #361 Carnage/Spider-Man confrontation with Turkish cover text; retailer explicitly labels homage. New Görkem Demir cover artwork, not reuse of Bagley. Retailer confirms Turkish variant and 400-copy limit; exact street date 2022-06-03 from GoCollect is secondary-only, not retailer confirmation. Native 720×1081 retailer image. Actual Turkish licensing publisher/imprint not confirmed; Marvel rightsholder preserved.</v>
      </c>
      <c r="D15" s="22" t="str">
        <v>https://www.sadlemoncomics.com/products/amazing-spider-man-361-gorkem-demir-trade-dress-turkish-variant-limited-to-400-copies
https://gocollect.com/comic/amazing-spider-man-361-turkish-edition</v>
      </c>
      <c r="E15" s="22" t="str">
        <v>No additional follow-up identified.</v>
      </c>
    </row>
    <row r="16" ht="36" hidden="0" customHeight="1">
      <c r="A16" s="22" t="str">
        <v>Do You Pooh? PlanetAwesome Venomous ASM361 homage</v>
      </c>
      <c r="B16" s="22" t="str">
        <v>Not added</v>
      </c>
      <c r="C16" s="22" t="str">
        <v>Strong secondary GCD lead forMarat Mychaels / Sean Forney and 25 numbered copies, butfirst-party edition evidence and clean exact cover not recovered. Retained as a research lead; not promoted to the confirmed gallery.</v>
      </c>
      <c r="D16" s="22" t="str">
        <v>https://www.comics.org/issue/1774786/?display=grid</v>
      </c>
      <c r="E16" s="22" t="str">
        <v>Not counted without additional evidence.</v>
      </c>
    </row>
    <row r="17" ht="24" hidden="0" customHeight="1">
      <c r="A17" s="22" t="str">
        <v>ASM361 secondprinting/facsimile/foil rereleases</v>
      </c>
      <c r="B17" s="22" t="str">
        <v>Not added</v>
      </c>
      <c r="C17" s="22" t="str">
        <v>Bagley/Emberlin artwork reuse, not new homage art. New Demir Turkish cover differs and is counted separately.</v>
      </c>
      <c r="D17" s="22" t="str">
        <v>https://www.comics.org/issue/1093828/?display=grid&amp;issue_detail=2</v>
      </c>
      <c r="E17" s="22" t="str">
        <v>Not counted without additional evidence.</v>
      </c>
    </row>
    <row r="18" ht="36" hidden="0" customHeight="1">
      <c r="A18" s="22" t="str">
        <v>Upcoming review</v>
      </c>
      <c r="B18" s="22" t="str">
        <v>Reviewed 2026-10-21</v>
      </c>
      <c r="C18" s="22" t="str">
        <v>No future exact-target homage publication after 2026-10-21 was confirmed in publisher/distributor solicitations and exclusive-retailer searches. Legacy presale wording on already released products is not a future release.</v>
      </c>
      <c r="D18" s="22" t="str">
        <v>See edition-specific sources above</v>
      </c>
      <c r="E18" s="22" t="str">
        <v>Recheck when new solicitations are published.</v>
      </c>
    </row>
  </sheetData>
  <hyperlinks>
    <hyperlink ref="D2" r:id="Rcac7186cb3e94ce8"/>
    <hyperlink ref="D3" r:id="Ra41efb770a2e4cdd"/>
    <hyperlink ref="D4" r:id="Rb27c69beccb04d86"/>
    <hyperlink ref="D6" r:id="R50aa837336a14f86"/>
    <hyperlink ref="D7" r:id="R8b2ae742339749a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117</v>
      </c>
      <c r="B1" s="4" t="s">
        <v>118</v>
      </c>
      <c r="C1" s="4" t="s">
        <v>119</v>
      </c>
    </row>
    <row r="2" ht="15" hidden="0" customHeight="1">
      <c r="A2" s="17" t="s">
        <v>16</v>
      </c>
      <c r="B2" s="36" t="str">
        <v>Stable record ID, retained across research updates.</v>
      </c>
      <c r="C2" s="36" t="str">
        <v>CL-ASM238-0001</v>
      </c>
    </row>
    <row r="3" ht="15" hidden="0" customHeight="1">
      <c r="A3" s="17" t="s">
        <v>17</v>
      </c>
      <c r="B3" s="36" t="str">
        <v>Series or collected-edition title for this cover.</v>
      </c>
      <c r="C3" s="36" t="str">
        <v>The Amazing Spider-Man</v>
      </c>
    </row>
    <row r="4" ht="15" hidden="0" customHeight="1">
      <c r="A4" s="17" t="s">
        <v>18</v>
      </c>
      <c r="B4" s="36" t="str">
        <v>Issue number or collected volume designation.</v>
      </c>
      <c r="C4" s="36" t="str">
        <v>#31</v>
      </c>
    </row>
    <row r="5" ht="15" hidden="0" customHeight="1">
      <c r="A5" s="17" t="s">
        <v>19</v>
      </c>
      <c r="B5" s="36" t="str">
        <v>Publication year; exact date can remain unconfirmed.</v>
      </c>
      <c r="C5" s="36" t="str">
        <v>2019</v>
      </c>
    </row>
    <row r="6" ht="15" hidden="0" customHeight="1">
      <c r="A6" s="17" t="s">
        <v>20</v>
      </c>
      <c r="B6" s="36" t="str">
        <v>Publisher or imprint for the exact edition.</v>
      </c>
      <c r="C6" s="36" t="str">
        <v>Marvel Comics</v>
      </c>
    </row>
    <row r="7" ht="15" hidden="0" customHeight="1">
      <c r="A7" s="17" t="s">
        <v>21</v>
      </c>
      <c r="B7" s="36" t="str">
        <v>Cover-specific credits; interior credits are not substituted.</v>
      </c>
      <c r="C7" s="36" t="str">
        <v>Pencils; inks; colors when confirmed</v>
      </c>
    </row>
    <row r="8" ht="15" hidden="0" customHeight="1">
      <c r="A8" s="17" t="s">
        <v>22</v>
      </c>
      <c r="B8" s="36" t="str">
        <v>Exact cover edition; treatments of one drawing are grouped.</v>
      </c>
      <c r="C8" s="36" t="str">
        <v>Trade dress, virgin or sketch edition</v>
      </c>
    </row>
    <row r="9" ht="15" hidden="0" customHeight="1">
      <c r="A9" s="17" t="s">
        <v>23</v>
      </c>
      <c r="B9" s="36" t="str">
        <v>The original cover whose composition is referenced.</v>
      </c>
      <c r="C9" s="36" t="str">
        <v>The Amazing Spider-Man #238</v>
      </c>
    </row>
    <row r="10" ht="15" hidden="0" customHeight="1">
      <c r="A10" s="17" t="s">
        <v>24</v>
      </c>
      <c r="B10" s="36" t="str">
        <v>Relationship to the original; uncertain targets remain qualified.</v>
      </c>
      <c r="C10" s="36" t="str">
        <v>Direct homage; parody; reference</v>
      </c>
    </row>
    <row r="11" ht="15" hidden="0" customHeight="1">
      <c r="A11" s="17" t="s">
        <v>25</v>
      </c>
      <c r="B11" s="36" t="str">
        <v>Named characters identified on the exact artwork.</v>
      </c>
      <c r="C11" s="36" t="str">
        <v>Arachknight</v>
      </c>
    </row>
    <row r="12" ht="15" hidden="0" customHeight="1">
      <c r="A12" s="17" t="s">
        <v>26</v>
      </c>
      <c r="B12" s="36" t="str">
        <v>Confirmed exclusive retailer, or explicit absence/uncertainty.</v>
      </c>
      <c r="C12" s="36" t="str">
        <v>Retailer name; Not documented</v>
      </c>
    </row>
    <row r="13" ht="15" hidden="0" customHeight="1">
      <c r="A13" s="17" t="s">
        <v>27</v>
      </c>
      <c r="B13" s="36" t="str">
        <v>Confirmed event association, when supported.</v>
      </c>
      <c r="C13" s="36" t="str">
        <v>Event name; Not documented</v>
      </c>
    </row>
    <row r="14" ht="15" hidden="0" customHeight="1">
      <c r="A14" s="17" t="s">
        <v>28</v>
      </c>
      <c r="B14" s="36" t="str">
        <v>Documented edition quantity or incentive ratio.</v>
      </c>
      <c r="C14" s="36" t="str">
        <v>500 copies; 1:25; Not documented</v>
      </c>
    </row>
    <row r="15" ht="15" hidden="0" customHeight="1">
      <c r="A15" s="17" t="s">
        <v>29</v>
      </c>
      <c r="B15" s="36" t="str">
        <v>Physical format and documented cover treatment.</v>
      </c>
      <c r="C15" s="36" t="str">
        <v>Comic; foil; trade paperback</v>
      </c>
    </row>
    <row r="16" ht="15" hidden="0" customHeight="1">
      <c r="A16" s="17" t="s">
        <v>30</v>
      </c>
      <c r="B16" s="36" t="str">
        <v>Market and language for the exact edition.</v>
      </c>
      <c r="C16" s="36" t="str">
        <v>US / English</v>
      </c>
    </row>
    <row r="17" ht="15" hidden="0" customHeight="1">
      <c r="A17" s="17" t="s">
        <v>31</v>
      </c>
      <c r="B17" s="36" t="str">
        <v>Confirmed on-sale date, or explicit date limitation.</v>
      </c>
      <c r="C17" s="36" t="str">
        <v>YYYY-MM-DD; Exact release date unconfirmed</v>
      </c>
    </row>
    <row r="18" ht="15" hidden="0" customHeight="1">
      <c r="A18" s="17" t="s">
        <v>32</v>
      </c>
      <c r="B18" s="36" t="str">
        <v>User-supplied ownership status; new research does not imply ownership.</v>
      </c>
      <c r="C18" s="36" t="str">
        <v>Not Owned; Owned; Wishlist; Unspecified</v>
      </c>
    </row>
    <row r="19" ht="15" hidden="0" customHeight="1">
      <c r="A19" s="17" t="s">
        <v>33</v>
      </c>
      <c r="B19" s="36" t="str">
        <v>User-supplied evidence, preserved when present.</v>
      </c>
      <c r="C19" s="36" t="str">
        <v>Not supplied</v>
      </c>
    </row>
    <row r="20" ht="15" hidden="0" customHeight="1">
      <c r="A20" s="17" t="s">
        <v>34</v>
      </c>
      <c r="B20" s="36" t="str">
        <v>Whether the distinct artwork belongs in the public gallery.</v>
      </c>
      <c r="C20" s="36" t="str">
        <v>Show; Hide for grouped art or references</v>
      </c>
    </row>
    <row r="21" ht="15" hidden="0" customHeight="1">
      <c r="A21" s="17" t="s">
        <v>35</v>
      </c>
      <c r="B21" s="36" t="str">
        <v>Readable identifier for this record; stable Catalog ID owns site links.</v>
      </c>
      <c r="C21" s="36" t="str">
        <v>series-issue-variant</v>
      </c>
    </row>
    <row r="22" ht="15" hidden="0" customHeight="1">
      <c r="A22" s="17" t="s">
        <v>36</v>
      </c>
      <c r="B22" s="36" t="str">
        <v>Readable cover title and edition label.</v>
      </c>
      <c r="C22" s="36" t="str">
        <v>Series #issue — edition</v>
      </c>
    </row>
    <row r="23" ht="15" hidden="0" customHeight="1">
      <c r="A23" s="17" t="s">
        <v>37</v>
      </c>
      <c r="B23" s="36" t="str">
        <v>Concise description of this cover and its relationship.</v>
      </c>
      <c r="C23" s="36" t="str">
        <v>Composition and named figures</v>
      </c>
    </row>
    <row r="24" ht="15" hidden="0" customHeight="1">
      <c r="A24" s="17" t="s">
        <v>38</v>
      </c>
      <c r="B24" s="36" t="str">
        <v>Evidence and qualifications tying the cover to its target.</v>
      </c>
      <c r="C24" s="36" t="str">
        <v>Source-supported relationship or open question</v>
      </c>
    </row>
    <row r="25" ht="15" hidden="0" customHeight="1">
      <c r="A25" s="17" t="s">
        <v>39</v>
      </c>
      <c r="B25" s="36" t="str">
        <v>Edition caveats, disputed dates and remaining gaps.</v>
      </c>
      <c r="C25" s="36" t="str">
        <v>Exact day or print quantity unconfirmed</v>
      </c>
    </row>
    <row r="26" ht="24" hidden="0" customHeight="1">
      <c r="A26" s="17" t="s">
        <v>40</v>
      </c>
      <c r="B26" s="36" t="str">
        <v>Verified requires exact-edition and target support; Partial retains gaps. Creator confirmation is distinguished from visual resemblance.</v>
      </c>
      <c r="C26" s="36" t="str">
        <v>Verified; Partial; Needs Review</v>
      </c>
    </row>
    <row r="27" ht="15" hidden="0" customHeight="1">
      <c r="A27" s="17" t="s">
        <v>41</v>
      </c>
      <c r="B27" s="36" t="str">
        <v>Best edition-specific source used in this review.</v>
      </c>
      <c r="C27" s="36" t="str">
        <v>Publisher, creator, distributor or edition listing URL</v>
      </c>
    </row>
    <row r="28" ht="15" hidden="0" customHeight="1">
      <c r="A28" s="17" t="s">
        <v>42</v>
      </c>
      <c r="B28" s="36" t="str">
        <v>Additional corroborating source when available.</v>
      </c>
      <c r="C28" s="36" t="str">
        <v>URL; No additional verified source</v>
      </c>
    </row>
    <row r="29" ht="15" hidden="0" customHeight="1">
      <c r="A29" s="17" t="s">
        <v>43</v>
      </c>
      <c r="B29" s="36" t="str">
        <v>Exact native image selected after visual review.</v>
      </c>
      <c r="C29" s="36" t="str">
        <v>Direct image URL; limitations in Collector Notes</v>
      </c>
    </row>
    <row r="30" ht="15" hidden="0" customHeight="1">
      <c r="A30" s="17" t="s">
        <v>44</v>
      </c>
      <c r="B30" s="36" t="str">
        <v>Record image identifier; the website uses its own stored asset URL.</v>
      </c>
      <c r="C30" s="36" t="str">
        <v>CL-ASM238-0001.jpg</v>
      </c>
    </row>
    <row r="31" ht="15" hidden="0" customHeight="1">
      <c r="A31" s="17" t="s">
        <v>45</v>
      </c>
      <c r="B31" s="36" t="str">
        <v>Verified artist account only when documented.</v>
      </c>
      <c r="C31" s="36" t="str">
        <v>URL; Not documented</v>
      </c>
    </row>
    <row r="32" ht="15" hidden="0" customHeight="1">
      <c r="A32" s="17" t="s">
        <v>46</v>
      </c>
      <c r="B32" s="36" t="str">
        <v>Published or a confirmed announced release state.</v>
      </c>
      <c r="C32" s="36" t="str">
        <v>Published; Solicited/Upcoming; Release unconfirmed</v>
      </c>
    </row>
    <row r="33" ht="15" hidden="0" customHeight="1">
      <c r="A33" s="17" t="s">
        <v>47</v>
      </c>
      <c r="B33" s="36" t="str">
        <v>Research pass that introduced the record.</v>
      </c>
      <c r="C33" s="36" t="str">
        <v>Deep search 2026-10-21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