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140a38ea72146d7" /></Relationships>
</file>

<file path=xl/workbook.xml><?xml version="1.0" encoding="utf-8"?>
<workbook xmlns="http://schemas.openxmlformats.org/spreadsheetml/2006/main" xmlns:r="http://schemas.openxmlformats.org/officeDocument/2006/relationships">
  <sheets>
    <sheet name="Dashboard" sheetId="1" r:id="R8e8098b2bbfb4ecb"/>
    <sheet name="Catalog" sheetId="2" r:id="Rce20492399944cf7"/>
    <sheet name="galko Source List" sheetId="3" r:id="R8e0bc20a72264957"/>
    <sheet name="Research Log" sheetId="4" r:id="R00cde245ede44af5"/>
    <sheet name="Data Dictionary" sheetId="5" r:id="R800dab38f56a4a14"/>
  </sheets>
  <definedNames>
    <definedName name="_xlnm._FilterDatabase" localSheetId="1" hidden="1">'Catalog'!$A$1:$AF$33</definedName>
  </definedNames>
</workbook>
</file>

<file path=xl/sharedStrings.xml><?xml version="1.0" encoding="utf-8"?>
<x:sst xmlns:x="http://schemas.openxmlformats.org/spreadsheetml/2006/main">
  <x:si>
    <x:t xml:space="preserve">Amazing Spider-Man #238 Homage Catalog</x:t>
  </x:si>
  <x:si>
    <x:t xml:space="preserve">Metric</x:t>
  </x:si>
  <x:si>
    <x:t xml:space="preserve">Value</x:t>
  </x:si>
  <x:si>
    <x:t xml:space="preserve">Total records</x:t>
  </x:si>
  <x:si>
    <x:t xml:space="preserve">Verified</x:t>
  </x:si>
  <x:si>
    <x:t xml:space="preserve">Partial</x:t>
  </x:si>
  <x:si>
    <x:t xml:space="preserve">Needs Review</x:t>
  </x:si>
  <x:si>
    <x:t xml:space="preserve">Website visible</x:t>
  </x:si>
  <x:si>
    <x:t xml:space="preserve">Hidden research records</x:t>
  </x:si>
  <x:si>
    <x:t xml:space="preserve">Published</x:t>
  </x:si>
  <x:si>
    <x:t xml:space="preserve">Solicited / Upcoming</x:t>
  </x:si>
  <x:si>
    <x:t xml:space="preserve">Direct homages</x:t>
  </x:si>
  <x:si>
    <x:t xml:space="preserve">Parody / character-swap homages</x:t>
  </x:si>
  <x:si>
    <x:t xml:space="preserve">Retailer exclusives</x:t>
  </x:si>
  <x:si>
    <x:t xml:space="preserve">New deep-search records (Oct 2026)</x:t>
  </x:si>
  <x:si>
    <x:t xml:space="preserve">% Verified</x:t>
  </x:si>
  <x:si>
    <x:t xml:space="preserve">Catalog ID</x:t>
  </x:si>
  <x:si>
    <x:t xml:space="preserve">Title</x:t>
  </x:si>
  <x:si>
    <x:t xml:space="preserve">Issue</x:t>
  </x:si>
  <x:si>
    <x:t xml:space="preserve">Year</x:t>
  </x:si>
  <x:si>
    <x:t xml:space="preserve">Publisher</x:t>
  </x:si>
  <x:si>
    <x:t xml:space="preserve">Cover Artist</x:t>
  </x:si>
  <x:si>
    <x:t xml:space="preserve">Variant/Edition</x:t>
  </x:si>
  <x:si>
    <x:t xml:space="preserve">Homage Target</x:t>
  </x:si>
  <x:si>
    <x:t xml:space="preserve">Homage Type</x:t>
  </x:si>
  <x:si>
    <x:t xml:space="preserve">Subject/Character</x:t>
  </x:si>
  <x:si>
    <x:t xml:space="preserve">Exclusive/Retailer</x:t>
  </x:si>
  <x:si>
    <x:t xml:space="preserve">Convention/Event</x:t>
  </x:si>
  <x:si>
    <x:t xml:space="preserve">Print Run/Ratio</x:t>
  </x:si>
  <x:si>
    <x:t xml:space="preserve">Format/Finish</x:t>
  </x:si>
  <x:si>
    <x:t xml:space="preserve">Country/Language</x:t>
  </x:si>
  <x:si>
    <x:t xml:space="preserve">Release Date</x:t>
  </x:si>
  <x:si>
    <x:t xml:space="preserve">Ownership</x:t>
  </x:si>
  <x:si>
    <x:t xml:space="preserve">Ownership Evidence</x:t>
  </x:si>
  <x:si>
    <x:t xml:space="preserve">Website Visibility</x:t>
  </x:si>
  <x:si>
    <x:t xml:space="preserve">Website Slug</x:t>
  </x:si>
  <x:si>
    <x:t xml:space="preserve">Website Title</x:t>
  </x:si>
  <x:si>
    <x:t xml:space="preserve">Short Description</x:t>
  </x:si>
  <x:si>
    <x:t xml:space="preserve">Lineage/Reference Notes</x:t>
  </x:si>
  <x:si>
    <x:t xml:space="preserve">Collector Notes</x:t>
  </x:si>
  <x:si>
    <x:t xml:space="preserve">Verification Status</x:t>
  </x:si>
  <x:si>
    <x:t xml:space="preserve">Primary Source URL</x:t>
  </x:si>
  <x:si>
    <x:t xml:space="preserve">Secondary Source URL</x:t>
  </x:si>
  <x:si>
    <x:t xml:space="preserve">Cover Image Source URL</x:t>
  </x:si>
  <x:si>
    <x:t xml:space="preserve">Image Filename</x:t>
  </x:si>
  <x:si>
    <x:t xml:space="preserve">Artist Instagram</x:t>
  </x:si>
  <x:si>
    <x:t xml:space="preserve">Publication Status</x:t>
  </x:si>
  <x:si>
    <x:t xml:space="preserve">Research Added</x:t>
  </x:si>
  <x:si>
    <x:t xml:space="preserve">#</x:t>
  </x:si>
  <x:si>
    <x:t xml:space="preserve">galko card (as listed)</x:t>
  </x:si>
  <x:si>
    <x:t xml:space="preserve">LCG release date</x:t>
  </x:si>
  <x:si>
    <x:t xml:space="preserve">LCG URL</x:t>
  </x:si>
  <x:si>
    <x:t xml:space="preserve">Disposition in this catalog</x:t>
  </x:si>
  <x:si>
    <x:t xml:space="preserve">The Amazing Spider-Man #238</x:t>
  </x:si>
  <x:si>
    <x:t xml:space="preserve">1982-11-30</x:t>
  </x:si>
  <x:si>
    <x:t xml:space="preserve">https://leagueofcomicgeeks.com/comic/5957475/the-amazing-spider-man-238</x:t>
  </x:si>
  <x:si>
    <x:t xml:space="preserve">Excluded – original</x:t>
  </x:si>
  <x:si>
    <x:t xml:space="preserve">ASM #238 Canadian Edition</x:t>
  </x:si>
  <x:si>
    <x:t xml:space="preserve">1983-03-01</x:t>
  </x:si>
  <x:si>
    <x:t xml:space="preserve">https://leagueofcomicgeeks.com/comic/5957475/the-amazing-spider-man-238?variant=3105275</x:t>
  </x:si>
  <x:si>
    <x:t xml:space="preserve">Excluded – edition of original</x:t>
  </x:si>
  <x:si>
    <x:t xml:space="preserve">ASM #238 Newsstand Edition</x:t>
  </x:si>
  <x:si>
    <x:t xml:space="preserve">https://leagueofcomicgeeks.com/comic/5957475/the-amazing-spider-man-238?variant=5391104</x:t>
  </x:si>
  <x:si>
    <x:t xml:space="preserve">Super Spider-Man TV Comic #524</x:t>
  </x:si>
  <x:si>
    <x:t xml:space="preserve">1983-03-23</x:t>
  </x:si>
  <x:si>
    <x:t xml:space="preserve">https://leagueofcomicgeeks.com/comic/9216601/super-spider-man-tv-comic-524</x:t>
  </x:si>
  <x:si>
    <x:t xml:space="preserve">Excluded – UK reprint reusing original art</x:t>
  </x:si>
  <x:si>
    <x:t xml:space="preserve">Spider-Man and Zoids #10</x:t>
  </x:si>
  <x:si>
    <x:t xml:space="preserve">1986-05-03</x:t>
  </x:si>
  <x:si>
    <x:t xml:space="preserve">https://leagueofcomicgeeks.com/comic/6985278/spider-man-and-zoids-10</x:t>
  </x:si>
  <x:si>
    <x:t xml:space="preserve">CL-ASM238-0001 (Needs Review)</x:t>
  </x:si>
  <x:si>
    <x:t xml:space="preserve">The Incredible Hulk #372</x:t>
  </x:si>
  <x:si>
    <x:t xml:space="preserve">1990-06-19</x:t>
  </x:si>
  <x:si>
    <x:t xml:space="preserve">https://leagueofcomicgeeks.com/comic/7160601/the-incredible-hulk-372</x:t>
  </x:si>
  <x:si>
    <x:t xml:space="preserve">CL-ASM238-0002</x:t>
  </x:si>
  <x:si>
    <x:t xml:space="preserve">The Incredible Hulk #372 Newsstand Edition</x:t>
  </x:si>
  <x:si>
    <x:t xml:space="preserve">https://leagueofcomicgeeks.com/comic/7160601/the-incredible-hulk-372?variant=7246246</x:t>
  </x:si>
  <x:si>
    <x:t xml:space="preserve">Consolidated into CL-ASM238-0002</x:t>
  </x:si>
  <x:si>
    <x:t xml:space="preserve">Peter Parker: Spider-Man #6</x:t>
  </x:si>
  <x:si>
    <x:t xml:space="preserve">1999-04-21</x:t>
  </x:si>
  <x:si>
    <x:t xml:space="preserve">https://leagueofcomicgeeks.com/comic/8388947/peter-parker-spider-man-6</x:t>
  </x:si>
  <x:si>
    <x:t xml:space="preserve">CL-ASM238-0003</x:t>
  </x:si>
  <x:si>
    <x:t xml:space="preserve">Spider-Island: Deadly Foes #1</x:t>
  </x:si>
  <x:si>
    <x:t xml:space="preserve">2011-08-10</x:t>
  </x:si>
  <x:si>
    <x:t xml:space="preserve">https://leagueofcomicgeeks.com/comic/8573828/spider-island-deadly-foes-1</x:t>
  </x:si>
  <x:si>
    <x:t xml:space="preserve">CL-ASM238-0004</x:t>
  </x:si>
  <x:si>
    <x:t xml:space="preserve">Do You Pooh? #1 Marat Mychaels ASM #238 Parody Variant</x:t>
  </x:si>
  <x:si>
    <x:t xml:space="preserve">2017-12-01</x:t>
  </x:si>
  <x:si>
    <x:t xml:space="preserve">https://leagueofcomicgeeks.com/comic/7460640/do-you-pooh-1?variant=1243735</x:t>
  </x:si>
  <x:si>
    <x:t xml:space="preserve">CL-ASM238-0005</x:t>
  </x:si>
  <x:si>
    <x:t xml:space="preserve">ASM #797 Mike Mayhew Variant</x:t>
  </x:si>
  <x:si>
    <x:t xml:space="preserve">2018-03-07</x:t>
  </x:si>
  <x:si>
    <x:t xml:space="preserve">https://leagueofcomicgeeks.com/comic/2599841/the-amazing-spider-man-797?variant=1986696</x:t>
  </x:si>
  <x:si>
    <x:t xml:space="preserve">CL-ASM238-0006</x:t>
  </x:si>
  <x:si>
    <x:t xml:space="preserve">ASM #800 The Comic Mint Mike Mayhew Variant</x:t>
  </x:si>
  <x:si>
    <x:t xml:space="preserve">2018-05-30</x:t>
  </x:si>
  <x:si>
    <x:t xml:space="preserve">https://leagueofcomicgeeks.com/comic/7565867/the-amazing-spider-man-800?variant=3134152</x:t>
  </x:si>
  <x:si>
    <x:t xml:space="preserve">CL-ASM238-0007</x:t>
  </x:si>
  <x:si>
    <x:t xml:space="preserve">ASM #800 The Comic Mint Mike Mayhew Ultimate Variant</x:t>
  </x:si>
  <x:si>
    <x:t xml:space="preserve">https://leagueofcomicgeeks.com/comic/7565867/the-amazing-spider-man-800?variant=3048479</x:t>
  </x:si>
  <x:si>
    <x:t xml:space="preserve">Consolidated into CL-ASM238-0007</x:t>
  </x:si>
  <x:si>
    <x:t xml:space="preserve">Mighty Morphin Power Rangers #30 Legends Comics &amp; Games Fresno Exclusive ASM 238 Homage Variant</x:t>
  </x:si>
  <x:si>
    <x:t xml:space="preserve">2018-08-15</x:t>
  </x:si>
  <x:si>
    <x:t xml:space="preserve">https://leagueofcomicgeeks.com/comic/2245242/mighty-morphin-power-rangers-30?variant=1524811</x:t>
  </x:si>
  <x:si>
    <x:t xml:space="preserve">CL-ASM238-0008</x:t>
  </x:si>
  <x:si>
    <x:t xml:space="preserve">Rick and Morty #44 GSUS Comics / Comics Plus Alex Cormack Variant</x:t>
  </x:si>
  <x:si>
    <x:t xml:space="preserve">2018-11-28</x:t>
  </x:si>
  <x:si>
    <x:t xml:space="preserve">https://leagueofcomicgeeks.com/comic/5657674/rick-and-morty-44?variant=1775674</x:t>
  </x:si>
  <x:si>
    <x:t xml:space="preserve">CL-ASM238-0009</x:t>
  </x:si>
  <x:si>
    <x:t xml:space="preserve">My Nightmarish Little Venomous Ponies… #1 ASM 238 Homage Trump – Trade Ltd 100 Variant</x:t>
  </x:si>
  <x:si>
    <x:t xml:space="preserve">2019-01-01</x:t>
  </x:si>
  <x:si>
    <x:t xml:space="preserve">https://leagueofcomicgeeks.com/comic/8955313/my-nightmarish-little-venomous-ponies-and-the-magical-friendship-zombies-1?variant=6025738</x:t>
  </x:si>
  <x:si>
    <x:t xml:space="preserve">CL-ASM238-0010</x:t>
  </x:si>
  <x:si>
    <x:t xml:space="preserve">Absolute Carnage: Symbiote Spider-Man #1 The Comic Mint NYCC 2019 Mayhew Variant</x:t>
  </x:si>
  <x:si>
    <x:t xml:space="preserve">2019-09-04</x:t>
  </x:si>
  <x:si>
    <x:t xml:space="preserve">https://leagueofcomicgeeks.com/comic/1854393/absolute-carnage-symbiote-spider-man-1?variant=2222890</x:t>
  </x:si>
  <x:si>
    <x:t xml:space="preserve">Consolidated into CL-ASM238-0011</x:t>
  </x:si>
  <x:si>
    <x:t xml:space="preserve">Absolute Carnage: Symbiote Spider-Man #1 The Comic Mint Mike Mayhew Variant</x:t>
  </x:si>
  <x:si>
    <x:t xml:space="preserve">https://leagueofcomicgeeks.com/comic/1854393/absolute-carnage-symbiote-spider-man-1?variant=4804127</x:t>
  </x:si>
  <x:si>
    <x:t xml:space="preserve">CL-ASM238-0011</x:t>
  </x:si>
  <x:si>
    <x:t xml:space="preserve">Absolute Carnage: Symbiote Spider-Man #1 The Comic Mint Mayhew Virgin Variant</x:t>
  </x:si>
  <x:si>
    <x:t xml:space="preserve">https://leagueofcomicgeeks.com/comic/1854393/absolute-carnage-symbiote-spider-man-1?variant=1365460</x:t>
  </x:si>
  <x:si>
    <x:t xml:space="preserve">Supergirl #35</x:t>
  </x:si>
  <x:si>
    <x:t xml:space="preserve">2019-10-09</x:t>
  </x:si>
  <x:si>
    <x:t xml:space="preserve">https://leagueofcomicgeeks.com/comic/6022756/supergirl-35</x:t>
  </x:si>
  <x:si>
    <x:t xml:space="preserve">CL-ASM238-0012</x:t>
  </x:si>
  <x:si>
    <x:t xml:space="preserve">Spider-Ham #5</x:t>
  </x:si>
  <x:si>
    <x:t xml:space="preserve">2020-06-24</x:t>
  </x:si>
  <x:si>
    <x:t xml:space="preserve">https://leagueofcomicgeeks.com/comic/9492340/spider-ham-5</x:t>
  </x:si>
  <x:si>
    <x:t xml:space="preserve">CL-ASM238-0013</x:t>
  </x:si>
  <x:si>
    <x:t xml:space="preserve">Hellions #3 Unknown Comics Jay Anacleto Variant</x:t>
  </x:si>
  <x:si>
    <x:t xml:space="preserve">2020-08-26</x:t>
  </x:si>
  <x:si>
    <x:t xml:space="preserve">https://leagueofcomicgeeks.com/comic/9823866/hellions-3?variant=7194668</x:t>
  </x:si>
  <x:si>
    <x:t xml:space="preserve">CL-ASM238-0014</x:t>
  </x:si>
  <x:si>
    <x:t xml:space="preserve">Hellions #3 Unknown Comics Jay Anacleto Green Virgin Variant</x:t>
  </x:si>
  <x:si>
    <x:t xml:space="preserve">https://leagueofcomicgeeks.com/comic/9823866/hellions-3?variant=4963915</x:t>
  </x:si>
  <x:si>
    <x:t xml:space="preserve">Consolidated into CL-ASM238-0014</x:t>
  </x:si>
  <x:si>
    <x:t xml:space="preserve">Hellions #3 Unknown Comics Jay Anacleto Red Virgin Variant</x:t>
  </x:si>
  <x:si>
    <x:t xml:space="preserve">https://leagueofcomicgeeks.com/comic/9823866/hellions-3?variant=2484547</x:t>
  </x:si>
  <x:si>
    <x:t xml:space="preserve">ASM #56</x:t>
  </x:si>
  <x:si>
    <x:t xml:space="preserve">2021-01-06</x:t>
  </x:si>
  <x:si>
    <x:t xml:space="preserve">https://leagueofcomicgeeks.com/comic/6407522/the-amazing-spider-man-56</x:t>
  </x:si>
  <x:si>
    <x:t xml:space="preserve">CL-ASM238-0015</x:t>
  </x:si>
  <x:si>
    <x:t xml:space="preserve">ASM #61 The Comic Mint Mike Mayhew Variant</x:t>
  </x:si>
  <x:si>
    <x:t xml:space="preserve">2021-03-10</x:t>
  </x:si>
  <x:si>
    <x:t xml:space="preserve">https://leagueofcomicgeeks.com/comic/3675692/the-amazing-spider-man-61?variant=9454721</x:t>
  </x:si>
  <x:si>
    <x:t xml:space="preserve">CL-ASM238-0016</x:t>
  </x:si>
  <x:si>
    <x:t xml:space="preserve">Moon Knight #1 Gotham City Limit Tyler Kirkham Variant</x:t>
  </x:si>
  <x:si>
    <x:t xml:space="preserve">2021-07-21</x:t>
  </x:si>
  <x:si>
    <x:t xml:space="preserve">https://leagueofcomicgeeks.com/comic/4474880/moon-knight-1?variant=6861057</x:t>
  </x:si>
  <x:si>
    <x:t xml:space="preserve">CL-ASM238-0017</x:t>
  </x:si>
  <x:si>
    <x:t xml:space="preserve">Moon Knight #1 Gotham City Limit Tyler Kirkham Virgin Variant</x:t>
  </x:si>
  <x:si>
    <x:t xml:space="preserve">https://leagueofcomicgeeks.com/comic/4474880/moon-knight-1?variant=2401282</x:t>
  </x:si>
  <x:si>
    <x:t xml:space="preserve">Consolidated into CL-ASM238-0017</x:t>
  </x:si>
  <x:si>
    <x:t xml:space="preserve">Darkhawk #5 Unknown / Street Level Hero / Comic Traders Taurin Clarke Variant</x:t>
  </x:si>
  <x:si>
    <x:t xml:space="preserve">2022-01-12</x:t>
  </x:si>
  <x:si>
    <x:t xml:space="preserve">https://leagueofcomicgeeks.com/comic/1814895/darkhawk-5?variant=9862144</x:t>
  </x:si>
  <x:si>
    <x:t xml:space="preserve">CL-ASM238-0018</x:t>
  </x:si>
  <x:si>
    <x:t xml:space="preserve">Darkhawk #5 … Taurin Clarke Virgin Variant</x:t>
  </x:si>
  <x:si>
    <x:t xml:space="preserve">https://leagueofcomicgeeks.com/comic/1814895/darkhawk-5?variant=6668619</x:t>
  </x:si>
  <x:si>
    <x:t xml:space="preserve">Consolidated into CL-ASM238-0018</x:t>
  </x:si>
  <x:si>
    <x:t xml:space="preserve">ASM #88 Gotham City Limit Tyler Kirkham ASM 238 Homage Variant</x:t>
  </x:si>
  <x:si>
    <x:t xml:space="preserve">2022-02-02</x:t>
  </x:si>
  <x:si>
    <x:t xml:space="preserve">https://leagueofcomicgeeks.com/comic/6697666/the-amazing-spider-man-88?variant=6815236</x:t>
  </x:si>
  <x:si>
    <x:t xml:space="preserve">CL-ASM238-0019</x:t>
  </x:si>
  <x:si>
    <x:t xml:space="preserve">ASM #88 Gotham City Limit Tyler Kirkham ASM 238 Homage Virgin Variant</x:t>
  </x:si>
  <x:si>
    <x:t xml:space="preserve">https://leagueofcomicgeeks.com/comic/6697666/the-amazing-spider-man-88?variant=9327807</x:t>
  </x:si>
  <x:si>
    <x:t xml:space="preserve">Consolidated into CL-ASM238-0019</x:t>
  </x:si>
  <x:si>
    <x:t xml:space="preserve">Red Room: Trigger Warnings #2 Bombardier and Son Trey Antley Variant</x:t>
  </x:si>
  <x:si>
    <x:t xml:space="preserve">2022-04-06</x:t>
  </x:si>
  <x:si>
    <x:t xml:space="preserve">https://leagueofcomicgeeks.com/comic/8103020/red-room-trigger-warnings-2?variant=6016930</x:t>
  </x:si>
  <x:si>
    <x:t xml:space="preserve">CL-ASM238-0020</x:t>
  </x:si>
  <x:si>
    <x:t xml:space="preserve">ASM #238 Facsimile Edition 2022</x:t>
  </x:si>
  <x:si>
    <x:t xml:space="preserve">https://leagueofcomicgeeks.com/comic/5957475/the-amazing-spider-man-238?variant=4574700</x:t>
  </x:si>
  <x:si>
    <x:t xml:space="preserve">CL-ASM238-0021 (Needs Review)</x:t>
  </x:si>
  <x:si>
    <x:t xml:space="preserve">ASM (2022) #7 Mike Mayhew Webstore Variant</x:t>
  </x:si>
  <x:si>
    <x:t xml:space="preserve">2022-08-10</x:t>
  </x:si>
  <x:si>
    <x:t xml:space="preserve">https://leagueofcomicgeeks.com/comic/9575512/the-amazing-spider-man-7?variant=7691908</x:t>
  </x:si>
  <x:si>
    <x:t xml:space="preserve">CL-ASM238-0022</x:t>
  </x:si>
  <x:si>
    <x:t xml:space="preserve">Gold Goblin #1 Unknown Comics Alan Quah Variant</x:t>
  </x:si>
  <x:si>
    <x:t xml:space="preserve">2022-11-16</x:t>
  </x:si>
  <x:si>
    <x:t xml:space="preserve">https://leagueofcomicgeeks.com/comic/8570749/gold-goblin-1?variant=8204446</x:t>
  </x:si>
  <x:si>
    <x:t xml:space="preserve">CL-ASM238-0023</x:t>
  </x:si>
  <x:si>
    <x:t xml:space="preserve">Gold Goblin #1 Unknown Comics Alan Quah Virgin Variant</x:t>
  </x:si>
  <x:si>
    <x:t xml:space="preserve">https://leagueofcomicgeeks.com/comic/8570749/gold-goblin-1?variant=2576985</x:t>
  </x:si>
  <x:si>
    <x:t xml:space="preserve">Consolidated into CL-ASM238-0023</x:t>
  </x:si>
  <x:si>
    <x:t xml:space="preserve">X-23: Deadly Regenesis #1 Gotham City Limit Arif Prianto Variant</x:t>
  </x:si>
  <x:si>
    <x:t xml:space="preserve">2023-03-08</x:t>
  </x:si>
  <x:si>
    <x:t xml:space="preserve">https://leagueofcomicgeeks.com/comic/4746692/x-23-deadly-regenesis-1?variant=5125284</x:t>
  </x:si>
  <x:si>
    <x:t xml:space="preserve">CL-ASM238-0024</x:t>
  </x:si>
  <x:si>
    <x:t xml:space="preserve">Miles Morales: Spider-Man #8</x:t>
  </x:si>
  <x:si>
    <x:t xml:space="preserve">2023-07-12</x:t>
  </x:si>
  <x:si>
    <x:t xml:space="preserve">https://leagueofcomicgeeks.com/comic/7051117/miles-morales-spider-man-8</x:t>
  </x:si>
  <x:si>
    <x:t xml:space="preserve">CL-ASM238-0025</x:t>
  </x:si>
  <x:si>
    <x:t xml:space="preserve">The Terrifying Crimson Bat #1 Cover I Tyler Kirkham ASM #238 Homage Variant</x:t>
  </x:si>
  <x:si>
    <x:t xml:space="preserve">2023-11-29</x:t>
  </x:si>
  <x:si>
    <x:t xml:space="preserve">https://leagueofcomicgeeks.com/comic/1638145/the-terrifying-crimson-bat-1?variant=3215170</x:t>
  </x:si>
  <x:si>
    <x:t xml:space="preserve">CL-ASM238-0026</x:t>
  </x:si>
  <x:si>
    <x:t xml:space="preserve">The Terrifying Crimson Bat #1 Cover J Tyler Kirkham Virgin Variant</x:t>
  </x:si>
  <x:si>
    <x:t xml:space="preserve">https://leagueofcomicgeeks.com/comic/1638145/the-terrifying-crimson-bat-1?variant=1344259</x:t>
  </x:si>
  <x:si>
    <x:t xml:space="preserve">Consolidated into CL-ASM238-0026</x:t>
  </x:si>
  <x:si>
    <x:t xml:space="preserve">The Terrifying Crimson Bat #1 Cover K Tyler Kirkham B Virgin Variant</x:t>
  </x:si>
  <x:si>
    <x:t xml:space="preserve">https://leagueofcomicgeeks.com/comic/1638145/the-terrifying-crimson-bat-1?variant=1116815</x:t>
  </x:si>
  <x:si>
    <x:t xml:space="preserve">ASM #254 Facsimile Edition 2024 1:25 Will Sliney Variant</x:t>
  </x:si>
  <x:si>
    <x:t xml:space="preserve">2024-03-20</x:t>
  </x:si>
  <x:si>
    <x:t xml:space="preserve">https://leagueofcomicgeeks.com/comic/8550971/the-amazing-spider-man-254?variant=6484107</x:t>
  </x:si>
  <x:si>
    <x:t xml:space="preserve">CL-ASM238-0027</x:t>
  </x:si>
  <x:si>
    <x:t xml:space="preserve">Hellverine #1 Gotham City Limit Tyler Kirkham Variant</x:t>
  </x:si>
  <x:si>
    <x:t xml:space="preserve">2024-05-29</x:t>
  </x:si>
  <x:si>
    <x:t xml:space="preserve">https://leagueofcomicgeeks.com/comic/3264272/hellverine-1?variant=7557369</x:t>
  </x:si>
  <x:si>
    <x:t xml:space="preserve">CL-ASM238-0028</x:t>
  </x:si>
  <x:si>
    <x:t xml:space="preserve">Hellverine #1 Gotham City Limit Tyler Kirkham Virgin Variant</x:t>
  </x:si>
  <x:si>
    <x:t xml:space="preserve">https://leagueofcomicgeeks.com/comic/3264272/hellverine-1?variant=6719911</x:t>
  </x:si>
  <x:si>
    <x:t xml:space="preserve">Consolidated into CL-ASM238-0028</x:t>
  </x:si>
  <x:si>
    <x:t xml:space="preserve">Items on galko list</x:t>
  </x:si>
  <x:si>
    <x:t xml:space="preserve">Represented in Catalog (own row or consolidated)</x:t>
  </x:si>
  <x:si>
    <x:t xml:space="preserve">Excluded (originals / reprints / reused art)</x:t>
  </x:si>
  <x:si>
    <x:t xml:space="preserve">Candidate</x:t>
  </x:si>
  <x:si>
    <x:t xml:space="preserve">Decision</x:t>
  </x:si>
  <x:si>
    <x:t xml:space="preserve">Reason</x:t>
  </x:si>
  <x:si>
    <x:t xml:space="preserve">Best Source</x:t>
  </x:si>
  <x:si>
    <x:t xml:space="preserve">Follow-up</x:t>
  </x:si>
  <x:si>
    <x:t xml:space="preserve">galko LCG list 9937 (45 items)</x:t>
  </x:si>
  <x:si>
    <x:t xml:space="preserve">Source</x:t>
  </x:si>
  <x:si>
    <x:t xml:space="preserve">User-supplied PDF print (Oct 13, 2026); all 45 items itemized on the 'galko Source List' tab.</x:t>
  </x:si>
  <x:si>
    <x:t xml:space="preserve">https://leagueofcomicgeeks.com/profile/galko/lists/9937/cover-homage-the-amazing-spider-man-238</x:t>
  </x:si>
  <x:si>
    <x:t xml:space="preserve">ASM #238 (1983) direct, Canadian and Newsstand editions</x:t>
  </x:si>
  <x:si>
    <x:t xml:space="preserve">Excluded</x:t>
  </x:si>
  <x:si>
    <x:t xml:space="preserve">Original issue and its editions.</x:t>
  </x:si>
  <x:si>
    <x:t xml:space="preserve">Super Spider-Man TV Comic #524 (Marvel UK, 1983)</x:t>
  </x:si>
  <x:si>
    <x:t xml:space="preserve">UK weekly reprint; the galko thumbnail shows the original Romita art under UK trade dress (reused art).</x:t>
  </x:si>
  <x:si>
    <x:t xml:space="preserve">Reinstate if a new cover is confirmed.</x:t>
  </x:si>
  <x:si>
    <x:t xml:space="preserve">Battleworld #3 Skan Srisuwan ASM 238 Homage (Sad Lemon, ltd 238)</x:t>
  </x:si>
  <x:si>
    <x:t xml:space="preserve">Added</x:t>
  </x:si>
  <x:si>
    <x:t xml:space="preserve">New since galko's last update (Jul 2024).</x:t>
  </x:si>
  <x:si>
    <x:t xml:space="preserve">https://www.sadlemoncomics.com/products/battleworld-3-skan-srisuwan-ultra-rare-asm-238-homage-limited-to-238-copies-with-numbered-coa-1-50-variant</x:t>
  </x:si>
  <x:si>
    <x:t xml:space="preserve">Confirm ship date (page says Dec 2026).</x:t>
  </x:si>
  <x:si>
    <x:t xml:space="preserve">Web/retailer sweep ('ASM 238 homage', 2024–2026)</x:t>
  </x:si>
  <x:si>
    <x:t xml:space="preserve">Searched</x:t>
  </x:si>
  <x:si>
    <x:t xml:space="preserve">Confirmed retailer evidence for ASM #61, #7 (2022), #797, Moon Knight #1; found Battleworld #3.</x:t>
  </x:si>
  <x:si>
    <x:t xml:space="preserve">cbishop Comic Vine homage index</x:t>
  </x:si>
  <x:si>
    <x:t xml:space="preserve">No ASM #238 list.</x:t>
  </x:si>
  <x:si>
    <x:t xml:space="preserve">https://comicvine.gamespot.com/profile/cbishop/lists/homages-master-list/39411/</x:t>
  </x:si>
  <x:si>
    <x:t xml:space="preserve">Spider-Man: Incursions #1 Cover D 'TBA (Homage, 1:25)' – Dec 2026</x:t>
  </x:si>
  <x:si>
    <x:t xml:space="preserve">Watchlist (upcoming)</x:t>
  </x:si>
  <x:si>
    <x:t xml:space="preserve">Marvel solicited a homage cover without naming its target.</x:t>
  </x:si>
  <x:si>
    <x:t xml:space="preserve">https://bleedingcool.com/comics/marvel-comics-official-full-december-2026-solicits-and-solicitations/</x:t>
  </x:si>
  <x:si>
    <x:t xml:space="preserve">Check on cover reveal.</x:t>
  </x:si>
  <x:si>
    <x:t xml:space="preserve">Amazing Spider-Man: Symbie #1 Cover C 'TBA (Homage)' – Dec 2026</x:t>
  </x:si>
  <x:si>
    <x:t xml:space="preserve">Homage cover solicited; target unrevealed.</x:t>
  </x:si>
  <x:si>
    <x:t xml:space="preserve">Upcoming-homage sweep (Oct 20, 2026)</x:t>
  </x:si>
  <x:si>
    <x:t xml:space="preserve">No confirmed upcoming homage of this cover found in Marvel Nov–Dec 2026 solicits or retailer pre-orders.</x:t>
  </x:si>
  <x:si>
    <x:t xml:space="preserve">Field</x:t>
  </x:si>
  <x:si>
    <x:t xml:space="preserve">Description</x:t>
  </x:si>
  <x:si>
    <x:t xml:space="preserve">Allowed values / example</x:t>
  </x:si>
</x:sst>
</file>

<file path=xl/styles.xml><?xml version="1.0" encoding="utf-8"?>
<x:styleSheet xmlns:x="http://schemas.openxmlformats.org/spreadsheetml/2006/main">
  <x:numFmts count="5">
    <x:numFmt numFmtId="164" formatCode="General"/>
    <x:numFmt numFmtId="165" formatCode="General"/>
    <x:numFmt numFmtId="166" formatCode="0%"/>
    <x:numFmt numFmtId="200" formatCode="0"/>
    <x:numFmt numFmtId="201" formatCode="yyyy-mm-dd"/>
  </x:numFmts>
  <x:fonts count="13">
    <x:font>
      <x:sz val="11"/>
      <x:color theme="1"/>
      <x:name val="Calibri"/>
      <x:family val="2"/>
    </x:font>
    <x:font>
      <x:sz val="10"/>
      <x:name val="Arial"/>
    </x:font>
    <x:font>
      <x:sz val="10"/>
      <x:name val="Arial"/>
    </x:font>
    <x:font>
      <x:sz val="10"/>
      <x:name val="Arial"/>
    </x:font>
    <x:font>
      <x:b/>
      <x:sz val="16"/>
      <x:color rgb="FF1F2A44"/>
      <x:name val="Arial"/>
    </x:font>
    <x:font>
      <x:i/>
      <x:sz val="10"/>
      <x:color rgb="FF555555"/>
      <x:name val="Arial"/>
    </x:font>
    <x:font>
      <x:sz val="9"/>
      <x:color rgb="FF888888"/>
      <x:name val="Arial"/>
    </x:font>
    <x:font>
      <x:b/>
      <x:sz val="10"/>
      <x:color rgb="FFFFFFFF"/>
      <x:name val="Arial"/>
    </x:font>
    <x:font>
      <x:sz val="11"/>
      <x:name val="Arial"/>
    </x:font>
    <x:font>
      <x:b/>
      <x:sz val="11"/>
      <x:name val="Arial"/>
    </x:font>
    <x:font>
      <x:b/>
      <x:sz val="12"/>
      <x:color rgb="FF1F2A44"/>
      <x:name val="Arial"/>
    </x:font>
    <x:font>
      <x:sz val="10"/>
      <x:name val="Arial"/>
    </x:font>
    <x:font>
      <x:u val="single"/>
      <x:sz val="10"/>
      <x:color rgb="FF1F4E9E"/>
      <x:name val="Arial"/>
    </x:font>
  </x:fonts>
  <x:fills count="7">
    <x:fill>
      <x:patternFill patternType="none"/>
    </x:fill>
    <x:fill>
      <x:patternFill patternType="gray125"/>
    </x:fill>
    <x:fill>
      <x:patternFill patternType="solid">
        <x:fgColor rgb="FF1F2A44"/>
      </x:patternFill>
    </x:fill>
    <x:fill>
      <x:patternFill patternType="solid">
        <x:fgColor rgb="FFF8D7DA"/>
      </x:patternFill>
    </x:fill>
    <x:fill>
      <x:patternFill patternType="solid">
        <x:fgColor rgb="FFFFF2CC"/>
      </x:patternFill>
    </x:fill>
    <x:fill>
      <x:patternFill patternType="solid">
        <x:fgColor rgb="FFE2F0D9"/>
      </x:patternFill>
    </x:fill>
    <x:fill>
      <x:patternFill patternType="solid">
        <x:fgColor rgb="FFEDEDED"/>
      </x:patternFill>
    </x:fill>
  </x:fills>
  <x:borders count="2">
    <x:border diagonalUp="0" diagonalDown="0">
      <x:left/>
      <x:right/>
      <x:top/>
      <x:bottom/>
      <x:diagonal/>
    </x:border>
    <x:border diagonalUp="0" diagonalDown="0">
      <x:left/>
      <x:right/>
      <x:top/>
      <x:bottom style="thin">
        <x:color rgb="FFD0D4DC"/>
      </x:bottom>
      <x:diagonal/>
    </x:border>
  </x:borders>
  <x:cellStyleXfs count="20">
    <x:xf numFmtId="164" fontId="0" fillId="0" borderId="0" applyFont="1" applyBorder="1" applyAlignment="1" applyProtection="1">
      <x:alignment horizontal="general" vertical="bottom" wrapText="0" shrinkToFit="0"/>
      <x:protection locked="1" hidden="0"/>
    </x:xf>
    <x:xf numFmtId="0" fontId="1" fillId="0" borderId="0" applyFont="1" applyBorder="0" applyAlignment="0" applyProtection="0"/>
    <x:xf numFmtId="0" fontId="1" fillId="0" borderId="0" applyFont="1" applyBorder="0" applyAlignment="0" applyProtection="0"/>
    <x:xf numFmtId="0" fontId="2" fillId="0" borderId="0" applyFont="1" applyBorder="0" applyAlignment="0" applyProtection="0"/>
    <x:xf numFmtId="0" fontId="2"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43" fontId="1" fillId="0" borderId="0" applyFont="1" applyBorder="0" applyAlignment="0" applyProtection="0"/>
    <x:xf numFmtId="41" fontId="1" fillId="0" borderId="0" applyFont="1" applyBorder="0" applyAlignment="0" applyProtection="0"/>
    <x:xf numFmtId="44" fontId="1" fillId="0" borderId="0" applyFont="1" applyBorder="0" applyAlignment="0" applyProtection="0"/>
    <x:xf numFmtId="42" fontId="1" fillId="0" borderId="0" applyFont="1" applyBorder="0" applyAlignment="0" applyProtection="0"/>
    <x:xf numFmtId="9" fontId="1" fillId="0" borderId="0" applyFont="1" applyBorder="0" applyAlignment="0" applyProtection="0"/>
  </x:cellStyleXfs>
  <x:cellXfs count="39">
    <x:xf numFmtId="164" fontId="0" fillId="0" borderId="0" xfId="0" applyFont="0" applyBorder="0" applyAlignment="0" applyProtection="0">
      <x:alignment horizontal="general" vertical="bottom" wrapText="0" shrinkToFit="0"/>
      <x:protection locked="1" hidden="0"/>
    </x:xf>
    <x:xf numFmtId="164" fontId="4" fillId="0" borderId="0" xfId="0" applyFont="1" applyBorder="0" applyAlignment="0" applyProtection="0">
      <x:alignment horizontal="general" vertical="bottom" wrapText="0" shrinkToFit="0"/>
      <x:protection locked="1" hidden="0"/>
    </x:xf>
    <x:xf numFmtId="164" fontId="5" fillId="0" borderId="0" xfId="0" applyFont="1" applyBorder="0" applyAlignment="0" applyProtection="0">
      <x:alignment horizontal="general" vertical="bottom" wrapText="0" shrinkToFit="0"/>
      <x:protection locked="1" hidden="0"/>
    </x:xf>
    <x:xf numFmtId="164" fontId="6" fillId="0" borderId="0" xfId="0" applyFont="1" applyBorder="0" applyAlignment="0" applyProtection="0">
      <x:alignment horizontal="general" vertical="bottom" wrapText="0" shrinkToFit="0"/>
      <x:protection locked="1" hidden="0"/>
    </x:xf>
    <x:xf numFmtId="164" fontId="7" fillId="2" borderId="0" xfId="0" applyFont="1" applyBorder="0" applyAlignment="0" applyProtection="0">
      <x:alignment horizontal="general" vertical="bottom" wrapText="0" shrinkToFit="0"/>
      <x:protection locked="1" hidden="0"/>
    </x:xf>
    <x:xf numFmtId="164" fontId="8" fillId="0" borderId="0" xfId="0" applyFont="1" applyBorder="0" applyAlignment="0" applyProtection="0">
      <x:alignment horizontal="general" vertical="bottom" wrapText="0" shrinkToFit="0"/>
      <x:protection locked="1" hidden="0"/>
    </x:xf>
    <x:xf numFmtId="165" fontId="9" fillId="0" borderId="0" xfId="0" applyFont="1" applyBorder="0" applyAlignment="0" applyProtection="0">
      <x:alignment horizontal="general" vertical="bottom" wrapText="0" shrinkToFit="0"/>
      <x:protection locked="1" hidden="0"/>
    </x:xf>
    <x:xf numFmtId="166" fontId="9" fillId="0" borderId="0" xfId="0" applyFont="1" applyBorder="0" applyAlignment="0" applyProtection="0">
      <x:alignment horizontal="general" vertical="bottom" wrapText="0" shrinkToFit="0"/>
      <x:protection locked="1" hidden="0"/>
    </x:xf>
    <x:xf numFmtId="164" fontId="10" fillId="0" borderId="0" xfId="0" applyFont="1" applyBorder="0" applyAlignment="0" applyProtection="0">
      <x:alignment horizontal="general" vertical="bottom" wrapText="0" shrinkToFit="0"/>
      <x:protection locked="1" hidden="0"/>
    </x:xf>
    <x:xf numFmtId="164" fontId="11" fillId="0" borderId="0" xfId="0" applyFont="1" applyBorder="0" applyAlignment="0" applyProtection="0">
      <x:alignment horizontal="general" vertical="bottom" wrapText="0" shrinkToFit="0"/>
      <x:protection locked="1" hidden="0"/>
    </x:xf>
    <x:xf numFmtId="164" fontId="7" fillId="2" borderId="0" xfId="0" applyFont="1" applyBorder="0" applyAlignment="1" applyProtection="0">
      <x:alignment horizontal="general" vertical="center" wrapText="1" shrinkToFit="0"/>
      <x:protection locked="1" hidden="0"/>
    </x:xf>
    <x:xf numFmtId="164" fontId="11" fillId="0" borderId="1" xfId="0" applyFont="1" applyBorder="1" applyAlignment="1" applyProtection="0">
      <x:alignment horizontal="general" vertical="top" wrapText="1" shrinkToFit="0"/>
      <x:protection locked="1" hidden="0"/>
    </x:xf>
    <x:xf numFmtId="164" fontId="11" fillId="3" borderId="1" xfId="0" applyFont="1" applyBorder="1" applyAlignment="1" applyProtection="0">
      <x:alignment horizontal="general" vertical="top" wrapText="1" shrinkToFit="0"/>
      <x:protection locked="1" hidden="0"/>
    </x:xf>
    <x:xf numFmtId="164" fontId="12" fillId="0" borderId="1" xfId="0" applyFont="1" applyBorder="1" applyAlignment="1" applyProtection="0">
      <x:alignment horizontal="general" vertical="top" wrapText="1" shrinkToFit="0"/>
      <x:protection locked="1" hidden="0"/>
    </x:xf>
    <x:xf numFmtId="164" fontId="11" fillId="4" borderId="1" xfId="0" applyFont="1" applyBorder="1" applyAlignment="1" applyProtection="0">
      <x:alignment horizontal="general" vertical="top" wrapText="1" shrinkToFit="0"/>
      <x:protection locked="1" hidden="0"/>
    </x:xf>
    <x:xf numFmtId="164" fontId="11" fillId="5" borderId="1" xfId="0" applyFont="1" applyBorder="1" applyAlignment="1" applyProtection="0">
      <x:alignment horizontal="general" vertical="top" wrapText="1" shrinkToFit="0"/>
      <x:protection locked="1" hidden="0"/>
    </x:xf>
    <x:xf numFmtId="164" fontId="11" fillId="6" borderId="1" xfId="0" applyFont="1" applyBorder="1" applyAlignment="1" applyProtection="0">
      <x:alignment horizontal="general" vertical="top" wrapText="1" shrinkToFit="0"/>
      <x:protection locked="1" hidden="0"/>
    </x:xf>
    <x:xf numFmtId="165" fontId="0" fillId="0" borderId="0" xfId="0" applyFont="0" applyBorder="0" applyAlignment="0" applyProtection="0">
      <x:alignment horizontal="general" vertical="bottom" wrapText="0" shrinkToFit="0"/>
      <x:protection locked="1" hidden="0"/>
    </x:xf>
    <x:xf numFmtId="164" fontId="11" fillId="0" borderId="0" xfId="0" applyFont="1" applyBorder="0" applyAlignment="1" applyProtection="0">
      <x:alignment horizontal="general" vertical="top" wrapText="1" shrinkToFit="0"/>
      <x:protection locked="1" hidden="0"/>
    </x:xf>
    <x:xf numFmtId="164" fontId="1" fillId="0" borderId="1" xfId="0" applyFont="1" applyBorder="1" applyAlignment="1" applyProtection="0">
      <x:alignment horizontal="general" vertical="top" wrapText="1" shrinkToFit="0"/>
      <x:protection locked="1" hidden="0"/>
    </x:xf>
    <x:xf numFmtId="164" fontId="1" fillId="5" borderId="1" xfId="0" applyFont="1" applyBorder="1" applyAlignment="1" applyProtection="0">
      <x:alignment horizontal="general" vertical="top" wrapText="1" shrinkToFit="0"/>
      <x:protection locked="1" hidden="0"/>
    </x:xf>
    <x:xf numFmtId="200" fontId="1" fillId="0" borderId="1" xfId="0" applyNumberFormat="1" applyFont="1" applyFill="1" applyBorder="1" applyAlignment="1">
      <x:alignment horizontal="general" vertical="top" wrapText="1"/>
    </x:xf>
    <x:xf numFmtId="201" fontId="1" fillId="0" borderId="1" xfId="0" applyNumberFormat="1" applyFont="1" applyFill="1" applyBorder="1" applyAlignment="1">
      <x:alignment horizontal="general" vertical="top" wrapText="1"/>
    </x:xf>
    <x:xf numFmtId="164" fontId="1" fillId="0" borderId="1" xfId="0" applyNumberFormat="1" applyFont="1" applyFill="1" applyBorder="1" applyAlignment="1">
      <x:alignment horizontal="general" vertical="top" wrapText="1"/>
    </x:xf>
    <x:xf numFmtId="164" fontId="1" fillId="3" borderId="1" xfId="0" applyNumberFormat="1" applyFont="1" applyFill="1" applyBorder="1" applyAlignment="1">
      <x:alignment horizontal="general" vertical="top" wrapText="1"/>
    </x:xf>
    <x:xf numFmtId="164" fontId="12" fillId="0" borderId="1" xfId="0" applyNumberFormat="1" applyFont="1" applyFill="1" applyBorder="1" applyAlignment="1">
      <x:alignment horizontal="general" vertical="top" wrapText="1"/>
    </x:xf>
    <x:xf numFmtId="164" fontId="1" fillId="4" borderId="1" xfId="0" applyNumberFormat="1" applyFont="1" applyFill="1" applyBorder="1" applyAlignment="1">
      <x:alignment horizontal="general" vertical="top" wrapText="1"/>
    </x:xf>
    <x:xf numFmtId="164" fontId="1" fillId="5" borderId="1" xfId="0" applyNumberFormat="1" applyFont="1" applyFill="1" applyBorder="1" applyAlignment="1">
      <x:alignment horizontal="general" vertical="top" wrapText="1"/>
    </x:xf>
    <x:xf numFmtId="164" fontId="4" fillId="0" borderId="0" xfId="0" applyNumberFormat="1" applyFont="1" applyFill="1" applyBorder="1" applyAlignment="1">
      <x:alignment horizontal="general" vertical="bottom" wrapText="1"/>
    </x:xf>
    <x:xf numFmtId="164" fontId="0" fillId="0" borderId="0" xfId="0" applyNumberFormat="1" applyFont="1" applyFill="1" applyBorder="1" applyAlignment="1">
      <x:alignment horizontal="general" vertical="bottom" wrapText="1"/>
    </x:xf>
    <x:xf numFmtId="164" fontId="5" fillId="0" borderId="0" xfId="0" applyNumberFormat="1" applyFont="1" applyFill="1" applyBorder="1" applyAlignment="1">
      <x:alignment horizontal="general" vertical="bottom" wrapText="1"/>
    </x:xf>
    <x:xf numFmtId="164" fontId="6" fillId="0" borderId="0" xfId="0" applyNumberFormat="1" applyFont="1" applyFill="1" applyBorder="1" applyAlignment="1">
      <x:alignment horizontal="general" vertical="bottom" wrapText="1"/>
    </x:xf>
    <x:xf numFmtId="164" fontId="4" fillId="0" borderId="0" xfId="0" applyNumberFormat="1" applyFont="1" applyFill="1" applyBorder="1" applyAlignment="1">
      <x:alignment horizontal="general" vertical="center" wrapText="1"/>
    </x:xf>
    <x:xf numFmtId="164" fontId="0" fillId="0" borderId="0" xfId="0" applyNumberFormat="1" applyFont="1" applyFill="1" applyBorder="1" applyAlignment="1">
      <x:alignment horizontal="general" vertical="center" wrapText="1"/>
    </x:xf>
    <x:xf numFmtId="164" fontId="5" fillId="0" borderId="0" xfId="0" applyNumberFormat="1" applyFont="1" applyFill="1" applyBorder="1" applyAlignment="1">
      <x:alignment horizontal="general" vertical="center" wrapText="1"/>
    </x:xf>
    <x:xf numFmtId="164" fontId="6" fillId="0" borderId="0" xfId="0" applyNumberFormat="1" applyFont="1" applyFill="1" applyBorder="1" applyAlignment="1">
      <x:alignment horizontal="general" vertical="center" wrapText="1"/>
    </x:xf>
    <x:xf numFmtId="164" fontId="10" fillId="0" borderId="0" xfId="0" applyNumberFormat="1" applyFont="1" applyFill="1" applyBorder="1" applyAlignment="1">
      <x:alignment horizontal="general" vertical="bottom" wrapText="1"/>
    </x:xf>
    <x:xf numFmtId="164" fontId="1" fillId="0" borderId="0" xfId="0" applyNumberFormat="1" applyFont="1" applyFill="1" applyBorder="1" applyAlignment="1">
      <x:alignment horizontal="general" vertical="bottom" wrapText="1"/>
    </x:xf>
    <x:xf numFmtId="164" fontId="1" fillId="0" borderId="0" xfId="0" applyNumberFormat="1" applyFont="1" applyFill="1" applyBorder="1" applyAlignment="1">
      <x:alignment horizontal="general" vertical="top" wrapText="1"/>
    </x:xf>
  </x:cellXfs>
  <x:cellStyles count="6">
    <x:cellStyle name="Normal" xfId="0"/>
    <x:cellStyle name="Comma" xfId="15"/>
    <x:cellStyle name="Comma [0]" xfId="16"/>
    <x:cellStyle name="Currency" xfId="17"/>
    <x:cellStyle name="Currency [0]" xfId="18"/>
    <x:cellStyle name="Percent" xfId="19"/>
  </x:cellStyles>
  <x:dxfs count="7">
    <x:dxf>
      <x:fill>
        <x:patternFill>
          <x:bgColor rgb="FF1F2A44"/>
        </x:patternFill>
      </x:fill>
    </x:dxf>
    <x:dxf>
      <x:fill>
        <x:patternFill>
          <x:bgColor rgb="FF000000"/>
        </x:patternFill>
      </x:fill>
    </x:dxf>
    <x:dxf>
      <x:fill>
        <x:patternFill>
          <x:bgColor rgb="FFFFFFFF"/>
        </x:patternFill>
      </x:fill>
    </x:dxf>
    <x:dxf>
      <x:fill>
        <x:patternFill>
          <x:bgColor rgb="FFE2F0D9"/>
        </x:patternFill>
      </x:fill>
    </x:dxf>
    <x:dxf>
      <x:fill>
        <x:patternFill>
          <x:bgColor rgb="FFF8D7DA"/>
        </x:patternFill>
      </x:fill>
    </x:dxf>
    <x:dxf>
      <x:fill>
        <x:patternFill>
          <x:bgColor rgb="FFFFF2CC"/>
        </x:patternFill>
      </x:fill>
    </x:dxf>
    <x:dxf>
      <x:fill>
        <x:patternFill>
          <x:bgColor rgb="FF1F4E9E"/>
        </x:patternFill>
      </x:fill>
    </x:dxf>
  </x:dxfs>
  <x:colors>
    <x:indexedColors>
      <x:rgbColor rgb="FF000000"/>
      <x:rgbColor rgb="FFFFFFFF"/>
      <x:rgbColor rgb="FFFF0000"/>
      <x:rgbColor rgb="FF00FF00"/>
      <x:rgbColor rgb="FF0000FF"/>
      <x:rgbColor rgb="FFFFFF00"/>
      <x:rgbColor rgb="FFFF00FF"/>
      <x:rgbColor rgb="FF00FFFF"/>
      <x:rgbColor rgb="FF800000"/>
      <x:rgbColor rgb="FF008000"/>
      <x:rgbColor rgb="FF000080"/>
      <x:rgbColor rgb="FF808000"/>
      <x:rgbColor rgb="FF800080"/>
      <x:rgbColor rgb="FF008080"/>
      <x:rgbColor rgb="FFC0C0C0"/>
      <x:rgbColor rgb="FF888888"/>
      <x:rgbColor rgb="FF9999FF"/>
      <x:rgbColor rgb="FF993366"/>
      <x:rgbColor rgb="FFFFF2CC"/>
      <x:rgbColor rgb="FFEDEDED"/>
      <x:rgbColor rgb="FF660066"/>
      <x:rgbColor rgb="FFFF8080"/>
      <x:rgbColor rgb="FF0066CC"/>
      <x:rgbColor rgb="FFD0D4DC"/>
      <x:rgbColor rgb="FF000080"/>
      <x:rgbColor rgb="FFFF00FF"/>
      <x:rgbColor rgb="FFFFFF00"/>
      <x:rgbColor rgb="FF00FFFF"/>
      <x:rgbColor rgb="FF800080"/>
      <x:rgbColor rgb="FF800000"/>
      <x:rgbColor rgb="FF008080"/>
      <x:rgbColor rgb="FF0000FF"/>
      <x:rgbColor rgb="FF00CCFF"/>
      <x:rgbColor rgb="FFCCFFFF"/>
      <x:rgbColor rgb="FFE2F0D9"/>
      <x:rgbColor rgb="FFFFFF99"/>
      <x:rgbColor rgb="FF99CCFF"/>
      <x:rgbColor rgb="FFFF99CC"/>
      <x:rgbColor rgb="FFCC99FF"/>
      <x:rgbColor rgb="FFF8D7DA"/>
      <x:rgbColor rgb="FF3366FF"/>
      <x:rgbColor rgb="FF33CCCC"/>
      <x:rgbColor rgb="FF99CC00"/>
      <x:rgbColor rgb="FFFFCC00"/>
      <x:rgbColor rgb="FFFF9900"/>
      <x:rgbColor rgb="FFFF6600"/>
      <x:rgbColor rgb="FF555555"/>
      <x:rgbColor rgb="FF969696"/>
      <x:rgbColor rgb="FF003366"/>
      <x:rgbColor rgb="FF339966"/>
      <x:rgbColor rgb="FF003300"/>
      <x:rgbColor rgb="FF333300"/>
      <x:rgbColor rgb="FF993300"/>
      <x:rgbColor rgb="FF993366"/>
      <x:rgbColor rgb="FF1F4E9E"/>
      <x:rgbColor rgb="FF1F2A44"/>
    </x:indexedColors>
  </x:colors>
</x:styleSheet>
</file>

<file path=xl/_rels/workbook.xml.rels>&#65279;<?xml version="1.0" encoding="utf-8"?><Relationships xmlns="http://schemas.openxmlformats.org/package/2006/relationships"><Relationship Type="http://schemas.openxmlformats.org/officeDocument/2006/relationships/styles" Target="/xl/styles.xml" Id="R194c2b0a814444fe" /><Relationship Type="http://schemas.openxmlformats.org/officeDocument/2006/relationships/theme" Target="/xl/theme/theme1.xml" Id="Rd390b4334e65487e" /><Relationship Type="http://schemas.openxmlformats.org/officeDocument/2006/relationships/sharedStrings" Target="/xl/sharedStrings.xml" Id="R29018407a8a0445c" /><Relationship Type="http://schemas.openxmlformats.org/officeDocument/2006/relationships/worksheet" Target="/xl/worksheets/sheet1.xml" Id="R8e8098b2bbfb4ecb" /><Relationship Type="http://schemas.openxmlformats.org/officeDocument/2006/relationships/worksheet" Target="/xl/worksheets/sheet2.xml" Id="Rce20492399944cf7" /><Relationship Type="http://schemas.openxmlformats.org/officeDocument/2006/relationships/worksheet" Target="/xl/worksheets/sheet3.xml" Id="R8e0bc20a72264957" /><Relationship Type="http://schemas.openxmlformats.org/officeDocument/2006/relationships/worksheet" Target="/xl/worksheets/sheet4.xml" Id="R00cde245ede44af5" /><Relationship Type="http://schemas.openxmlformats.org/officeDocument/2006/relationships/worksheet" Target="/xl/worksheets/sheet5.xml" Id="R800dab38f56a4a14" /></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a:prstDash val="solid"/>
        </a:ln>
        <a:ln w="25400">
          <a:prstDash val="solid"/>
        </a:ln>
        <a:ln w="38100">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ns0:Relationships xmlns:ns0="http://schemas.openxmlformats.org/package/2006/relationships"><ns0:Relationship Type="http://schemas.openxmlformats.org/officeDocument/2006/relationships/hyperlink" Target="https://leagueofcomicgeeks.com/comic/6985278/spider-man-and-zoids-10" TargetMode="External" Id="Ra2f3364e19b94ff2" /><ns0:Relationship Type="http://schemas.openxmlformats.org/officeDocument/2006/relationships/hyperlink" Target="https://my.comics.org/issue/806526/" TargetMode="External" Id="R940635b01cdc4300" /><ns0:Relationship Type="http://schemas.openxmlformats.org/officeDocument/2006/relationships/hyperlink" Target="https://s3.amazonaws.com/comicgeeks/comics/covers/large-6985278.jpg" TargetMode="External" Id="Rceafda793d794e1a" /><ns0:Relationship Type="http://schemas.openxmlformats.org/officeDocument/2006/relationships/hyperlink" Target="https://leagueofcomicgeeks.com/comic/7160601/the-incredible-hulk-372" TargetMode="External" Id="R8b37b74c07ca46de" /><ns0:Relationship Type="http://schemas.openxmlformats.org/officeDocument/2006/relationships/hyperlink" Target="https://comics.ha.com/comic-issue-index/the-incredible-hulk.s?id=48328" TargetMode="External" Id="R278df0141be44db3" /><ns0:Relationship Type="http://schemas.openxmlformats.org/officeDocument/2006/relationships/hyperlink" Target="https://s3.amazonaws.com/comicgeeks/comics/covers/large-7160601.jpg" TargetMode="External" Id="Rcbfa81fd149f4962" /><ns0:Relationship Type="http://schemas.openxmlformats.org/officeDocument/2006/relationships/hyperlink" Target="https://leagueofcomicgeeks.com/comic/8388947/peter-parker-spider-man-6" TargetMode="External" Id="R7db3168291f24e74" /><ns0:Relationship Type="http://schemas.openxmlformats.org/officeDocument/2006/relationships/hyperlink" Target="https://www.marvel.com/comics/issue/10570/peter_parker_spider-man_1999_6" TargetMode="External" Id="R0fc9fa905e914662" /><ns0:Relationship Type="http://schemas.openxmlformats.org/officeDocument/2006/relationships/hyperlink" Target="https://s3.amazonaws.com/comicgeeks/comics/covers/large-8388947.jpg" TargetMode="External" Id="Ra840931b97fe4f93" /><ns0:Relationship Type="http://schemas.openxmlformats.org/officeDocument/2006/relationships/hyperlink" Target="https://leagueofcomicgeeks.com/comic/8573828/spider-island-deadly-foes-1" TargetMode="External" Id="R6725bc64a6564212" /><ns0:Relationship Type="http://schemas.openxmlformats.org/officeDocument/2006/relationships/hyperlink" Target="https://www.marvel.com/comics/issue/39895/slug" TargetMode="External" Id="Rd10d7804496d4336" /><ns0:Relationship Type="http://schemas.openxmlformats.org/officeDocument/2006/relationships/hyperlink" Target="https://s3.amazonaws.com/comicgeeks/comics/covers/large-8573828.jpg" TargetMode="External" Id="Rc4cd4cff66a64810" /><ns0:Relationship Type="http://schemas.openxmlformats.org/officeDocument/2006/relationships/hyperlink" Target="https://leagueofcomicgeeks.com/comic/7460640/do-you-pooh-1?variant=1243735" TargetMode="External" Id="R649d073dec51441a" /><ns0:Relationship Type="http://schemas.openxmlformats.org/officeDocument/2006/relationships/hyperlink" Target="https://leagueofcomicgeeks.com/profile/galko/lists/9937/cover-homage-the-amazing-spider-man-238" TargetMode="External" Id="Rc0f23b4d522148cd" /><ns0:Relationship Type="http://schemas.openxmlformats.org/officeDocument/2006/relationships/hyperlink" Target="https://s3.amazonaws.com/comicgeeks/comics/covers/large-1243735.jpg" TargetMode="External" Id="R68b196d2e6c84e0d" /><ns0:Relationship Type="http://schemas.openxmlformats.org/officeDocument/2006/relationships/hyperlink" Target="https://leagueofcomicgeeks.com/comic/2599841/the-amazing-spider-man-797?variant=1986696" TargetMode="External" Id="R50107160d7364bd5" /><ns0:Relationship Type="http://schemas.openxmlformats.org/officeDocument/2006/relationships/hyperlink" Target="https://www.sadlemoncomics.com/products/amazing-spider-man-797-mike-mayhew-asm-238-homage-limited-to-600-copies-1" TargetMode="External" Id="R70ce4f0d50274a17" /><ns0:Relationship Type="http://schemas.openxmlformats.org/officeDocument/2006/relationships/hyperlink" Target="https://s3.amazonaws.com/comicgeeks/comics/covers/large-1986696.jpg" TargetMode="External" Id="R2991a5e97a504bac" /><ns0:Relationship Type="http://schemas.openxmlformats.org/officeDocument/2006/relationships/hyperlink" Target="https://leagueofcomicgeeks.com/comic/7565867/the-amazing-spider-man-800?variant=3134152" TargetMode="External" Id="Rd64cfb76b0694a33" /><ns0:Relationship Type="http://schemas.openxmlformats.org/officeDocument/2006/relationships/hyperlink" Target="https://comicvine.gamespot.com/the-amazing-spider-man-800-go-down-swinging-part-4/4000-671325/" TargetMode="External" Id="R8a164e62bb204a0a" /><ns0:Relationship Type="http://schemas.openxmlformats.org/officeDocument/2006/relationships/hyperlink" Target="https://s3.amazonaws.com/comicgeeks/comics/covers/large-3134152.jpg" TargetMode="External" Id="R403b0a53f4db43e5" /><ns0:Relationship Type="http://schemas.openxmlformats.org/officeDocument/2006/relationships/hyperlink" Target="https://leagueofcomicgeeks.com/comic/2245242/mighty-morphin-power-rangers-30?variant=1524811" TargetMode="External" Id="Rce1a544431b142eb" /><ns0:Relationship Type="http://schemas.openxmlformats.org/officeDocument/2006/relationships/hyperlink" Target="https://comic-watch.com/comic-book-reviews/mighty-morphin-power-rangers-30-rangers-together" TargetMode="External" Id="R10a49573c024477b" /><ns0:Relationship Type="http://schemas.openxmlformats.org/officeDocument/2006/relationships/hyperlink" Target="https://s3.amazonaws.com/comicgeeks/comics/covers/large-1524811.jpg" TargetMode="External" Id="R5e1fecc86dc94bfb" /><ns0:Relationship Type="http://schemas.openxmlformats.org/officeDocument/2006/relationships/hyperlink" Target="https://leagueofcomicgeeks.com/comic/5657674/rick-and-morty-44?variant=1775674" TargetMode="External" Id="R1f9d1e5b28f04695" /><ns0:Relationship Type="http://schemas.openxmlformats.org/officeDocument/2006/relationships/hyperlink" Target="https://leagueofcomicgeeks.com/profile/galko/lists/9937/cover-homage-the-amazing-spider-man-238" TargetMode="External" Id="R7f0f6ffcab014ea0" /><ns0:Relationship Type="http://schemas.openxmlformats.org/officeDocument/2006/relationships/hyperlink" Target="https://s3.amazonaws.com/comicgeeks/comics/covers/large-1775674.jpg" TargetMode="External" Id="R33b8257e9f934b41" /><ns0:Relationship Type="http://schemas.openxmlformats.org/officeDocument/2006/relationships/hyperlink" Target="https://leagueofcomicgeeks.com/comic/8955313/my-nightmarish-little-venomous-ponies-and-the-magical-friendship-zombies-1?variant=6025738" TargetMode="External" Id="R647dd0917cda4244" /><ns0:Relationship Type="http://schemas.openxmlformats.org/officeDocument/2006/relationships/hyperlink" Target="https://www.hipcomic.com/listing/my-nightmarish-little-venomous-ponies-donald-trump-cover-signed-jacob-bear-w-coa/14334045" TargetMode="External" Id="R6d138bb7a7e540da" /><ns0:Relationship Type="http://schemas.openxmlformats.org/officeDocument/2006/relationships/hyperlink" Target="https://s3.amazonaws.com/comicgeeks/comics/covers/large-6025738.jpg" TargetMode="External" Id="R1d0e370cb82545f0" /><ns0:Relationship Type="http://schemas.openxmlformats.org/officeDocument/2006/relationships/hyperlink" Target="https://leagueofcomicgeeks.com/comic/1854393/absolute-carnage-symbiote-spider-man-1?variant=4804127" TargetMode="External" Id="R27ef39c7e50f48e4" /><ns0:Relationship Type="http://schemas.openxmlformats.org/officeDocument/2006/relationships/hyperlink" Target="https://leagueofcomicgeeks.com/profile/galko/lists/9937/cover-homage-the-amazing-spider-man-238" TargetMode="External" Id="R0b4f701181fe4fdc" /><ns0:Relationship Type="http://schemas.openxmlformats.org/officeDocument/2006/relationships/hyperlink" Target="https://s3.amazonaws.com/comicgeeks/comics/covers/large-4804127.jpg" TargetMode="External" Id="R4d539050214f4d16" /><ns0:Relationship Type="http://schemas.openxmlformats.org/officeDocument/2006/relationships/hyperlink" Target="https://leagueofcomicgeeks.com/comic/6022756/supergirl-35" TargetMode="External" Id="R5b0816a872074f82" /><ns0:Relationship Type="http://schemas.openxmlformats.org/officeDocument/2006/relationships/hyperlink" Target="https://www.comics.org/issue/2023160/" TargetMode="External" Id="Rf9f0859dff4a4837" /><ns0:Relationship Type="http://schemas.openxmlformats.org/officeDocument/2006/relationships/hyperlink" Target="https://s3.amazonaws.com/comicgeeks/comics/covers/large-6022756.jpg" TargetMode="External" Id="R07cfb1557ca14261" /><ns0:Relationship Type="http://schemas.openxmlformats.org/officeDocument/2006/relationships/hyperlink" Target="https://leagueofcomicgeeks.com/comic/9492340/spider-ham-5" TargetMode="External" Id="R7c889160a9694443" /><ns0:Relationship Type="http://schemas.openxmlformats.org/officeDocument/2006/relationships/hyperlink" Target="https://www.midtowncomics.com/product/1920281" TargetMode="External" Id="R04c2a8df631f4f48" /><ns0:Relationship Type="http://schemas.openxmlformats.org/officeDocument/2006/relationships/hyperlink" Target="https://s3.amazonaws.com/comicgeeks/comics/covers/large-9492340.jpg" TargetMode="External" Id="R5d2ac75603874043" /><ns0:Relationship Type="http://schemas.openxmlformats.org/officeDocument/2006/relationships/hyperlink" Target="https://leagueofcomicgeeks.com/comic/9823866/hellions-3?variant=7194668" TargetMode="External" Id="Rcd2f559a9e324e63" /><ns0:Relationship Type="http://schemas.openxmlformats.org/officeDocument/2006/relationships/hyperlink" Target="https://leagueofcomicgeeks.com/profile/galko/lists/9937/cover-homage-the-amazing-spider-man-238" TargetMode="External" Id="R0feba43ad7d444bd" /><ns0:Relationship Type="http://schemas.openxmlformats.org/officeDocument/2006/relationships/hyperlink" Target="https://s3.amazonaws.com/comicgeeks/comics/covers/large-7194668.jpg" TargetMode="External" Id="Rf9a9f20331cd4ae8" /><ns0:Relationship Type="http://schemas.openxmlformats.org/officeDocument/2006/relationships/hyperlink" Target="https://leagueofcomicgeeks.com/comic/6407522/the-amazing-spider-man-56" TargetMode="External" Id="Rb55f97b8999e4186" /><ns0:Relationship Type="http://schemas.openxmlformats.org/officeDocument/2006/relationships/hyperlink" Target="https://www.spidermancrawlspace.com/2021/01/alford-notes-amazing-spider-man-56/" TargetMode="External" Id="R30e19d33603242f0" /><ns0:Relationship Type="http://schemas.openxmlformats.org/officeDocument/2006/relationships/hyperlink" Target="https://s3.amazonaws.com/comicgeeks/comics/covers/large-6407522.jpg" TargetMode="External" Id="R67dbe39af5dc4b67" /><ns0:Relationship Type="http://schemas.openxmlformats.org/officeDocument/2006/relationships/hyperlink" Target="https://leagueofcomicgeeks.com/comic/3675692/the-amazing-spider-man-61?variant=9454721" TargetMode="External" Id="R9edf5933f3334bb4" /><ns0:Relationship Type="http://schemas.openxmlformats.org/officeDocument/2006/relationships/hyperlink" Target="https://www.sadlemoncomics.com/products/amazing-spider-man-61-mike-mayhew-asm-238-homage-variant-limited-to-800-with-numbered-coa-1" TargetMode="External" Id="R3f8ccb03c8ab483f" /><ns0:Relationship Type="http://schemas.openxmlformats.org/officeDocument/2006/relationships/hyperlink" Target="https://s3.amazonaws.com/comicgeeks/comics/covers/large-9454721.jpg" TargetMode="External" Id="R202c273b108f4f4f" /><ns0:Relationship Type="http://schemas.openxmlformats.org/officeDocument/2006/relationships/hyperlink" Target="https://leagueofcomicgeeks.com/comic/4474880/moon-knight-1?variant=6861057" TargetMode="External" Id="R63412ba07da349e4" /><ns0:Relationship Type="http://schemas.openxmlformats.org/officeDocument/2006/relationships/hyperlink" Target="https://www.classicollectibles.com/product-page/pre-order-moon-knight-1-asm-238-homage-variants" TargetMode="External" Id="R68f65d9085f744a1" /><ns0:Relationship Type="http://schemas.openxmlformats.org/officeDocument/2006/relationships/hyperlink" Target="https://s3.amazonaws.com/comicgeeks/comics/covers/large-6861057.jpg" TargetMode="External" Id="R524f25b6e780451f" /><ns0:Relationship Type="http://schemas.openxmlformats.org/officeDocument/2006/relationships/hyperlink" Target="https://leagueofcomicgeeks.com/comic/1814895/darkhawk-5?variant=9862144" TargetMode="External" Id="Re415964eba174c8f" /><ns0:Relationship Type="http://schemas.openxmlformats.org/officeDocument/2006/relationships/hyperlink" Target="https://leagueofcomicgeeks.com/profile/galko/lists/9937/cover-homage-the-amazing-spider-man-238" TargetMode="External" Id="R7fa416160743415d" /><ns0:Relationship Type="http://schemas.openxmlformats.org/officeDocument/2006/relationships/hyperlink" Target="https://s3.amazonaws.com/comicgeeks/comics/covers/large-9862144.jpg" TargetMode="External" Id="Rdb6abc77369841c1" /><ns0:Relationship Type="http://schemas.openxmlformats.org/officeDocument/2006/relationships/hyperlink" Target="https://leagueofcomicgeeks.com/comic/6697666/the-amazing-spider-man-88?variant=6815236" TargetMode="External" Id="R751d1d7290cc418c" /><ns0:Relationship Type="http://schemas.openxmlformats.org/officeDocument/2006/relationships/hyperlink" Target="https://leagueofcomicgeeks.com/profile/galko/lists/9937/cover-homage-the-amazing-spider-man-238" TargetMode="External" Id="R994d040a300d43ba" /><ns0:Relationship Type="http://schemas.openxmlformats.org/officeDocument/2006/relationships/hyperlink" Target="https://s3.amazonaws.com/comicgeeks/comics/covers/large-6815236.jpg" TargetMode="External" Id="Rb894f9399aaa49b3" /><ns0:Relationship Type="http://schemas.openxmlformats.org/officeDocument/2006/relationships/hyperlink" Target="https://leagueofcomicgeeks.com/comic/8103020/red-room-trigger-warnings-2?variant=6016930" TargetMode="External" Id="Rc427cdb394fc4f40" /><ns0:Relationship Type="http://schemas.openxmlformats.org/officeDocument/2006/relationships/hyperlink" Target="https://leagueofcomicgeeks.com/profile/galko/lists/9937/cover-homage-the-amazing-spider-man-238" TargetMode="External" Id="R4ad99b8c2329454d" /><ns0:Relationship Type="http://schemas.openxmlformats.org/officeDocument/2006/relationships/hyperlink" Target="https://s3.amazonaws.com/comicgeeks/comics/covers/large-6016930.jpg" TargetMode="External" Id="R52ccd46e0efc4be2" /><ns0:Relationship Type="http://schemas.openxmlformats.org/officeDocument/2006/relationships/hyperlink" Target="https://leagueofcomicgeeks.com/comic/5957475/the-amazing-spider-man-238?variant=4574700" TargetMode="External" Id="Rb794d41a7dc24dcc" /><ns0:Relationship Type="http://schemas.openxmlformats.org/officeDocument/2006/relationships/hyperlink" Target="https://www.comics.org/issue/2395907/" TargetMode="External" Id="R0289e4ea87004e4d" /><ns0:Relationship Type="http://schemas.openxmlformats.org/officeDocument/2006/relationships/hyperlink" Target="https://s3.amazonaws.com/comicgeeks/comics/covers/large-4574700.jpg" TargetMode="External" Id="Re27e651c2d5c44ca" /><ns0:Relationship Type="http://schemas.openxmlformats.org/officeDocument/2006/relationships/hyperlink" Target="https://leagueofcomicgeeks.com/comic/9575512/the-amazing-spider-man-7?variant=7691908" TargetMode="External" Id="Re8e96d9c7fa94b43" /><ns0:Relationship Type="http://schemas.openxmlformats.org/officeDocument/2006/relationships/hyperlink" Target="https://www.comics.org/issue/2588714/" TargetMode="External" Id="Rdd84894bb7a44bcc" /><ns0:Relationship Type="http://schemas.openxmlformats.org/officeDocument/2006/relationships/hyperlink" Target="https://s3.amazonaws.com/comicgeeks/comics/covers/large-7691908.jpg" TargetMode="External" Id="R5dffd0be56ab4107" /><ns0:Relationship Type="http://schemas.openxmlformats.org/officeDocument/2006/relationships/hyperlink" Target="https://leagueofcomicgeeks.com/comic/8570749/gold-goblin-1?variant=8204446" TargetMode="External" Id="R215fcf5736c34940" /><ns0:Relationship Type="http://schemas.openxmlformats.org/officeDocument/2006/relationships/hyperlink" Target="https://leagueofcomicgeeks.com/profile/galko/lists/9937/cover-homage-the-amazing-spider-man-238" TargetMode="External" Id="R692e258daf5a4a26" /><ns0:Relationship Type="http://schemas.openxmlformats.org/officeDocument/2006/relationships/hyperlink" Target="https://s3.amazonaws.com/comicgeeks/comics/covers/large-8204446.jpg" TargetMode="External" Id="R575414c941114238" /><ns0:Relationship Type="http://schemas.openxmlformats.org/officeDocument/2006/relationships/hyperlink" Target="https://leagueofcomicgeeks.com/comic/4746692/x-23-deadly-regenesis-1?variant=5125284" TargetMode="External" Id="R803305f32ba14275" /><ns0:Relationship Type="http://schemas.openxmlformats.org/officeDocument/2006/relationships/hyperlink" Target="https://www.comics.org/issue/2769028/" TargetMode="External" Id="R3051b4c794464f8d" /><ns0:Relationship Type="http://schemas.openxmlformats.org/officeDocument/2006/relationships/hyperlink" Target="https://s3.amazonaws.com/comicgeeks/comics/covers/large-5125284.jpg" TargetMode="External" Id="Rb2285bbe50ed48e2" /><ns0:Relationship Type="http://schemas.openxmlformats.org/officeDocument/2006/relationships/hyperlink" Target="https://leagueofcomicgeeks.com/comic/7051117/miles-morales-spider-man-8" TargetMode="External" Id="Rf7b212a6cfc2418c" /><ns0:Relationship Type="http://schemas.openxmlformats.org/officeDocument/2006/relationships/hyperlink" Target="https://www.comics.org/series/193893/overview/" TargetMode="External" Id="Rc30493c98a2d45a1" /><ns0:Relationship Type="http://schemas.openxmlformats.org/officeDocument/2006/relationships/hyperlink" Target="https://s3.amazonaws.com/comicgeeks/comics/covers/large-7051117.jpg" TargetMode="External" Id="R83ccd6b2c1f64447" /><ns0:Relationship Type="http://schemas.openxmlformats.org/officeDocument/2006/relationships/hyperlink" Target="https://leagueofcomicgeeks.com/comic/1638145/the-terrifying-crimson-bat-1?variant=3215170" TargetMode="External" Id="Ra35914abf7bb4cc8" /><ns0:Relationship Type="http://schemas.openxmlformats.org/officeDocument/2006/relationships/hyperlink" Target="https://leagueofcomicgeeks.com/profile/galko/lists/9937/cover-homage-the-amazing-spider-man-238" TargetMode="External" Id="R17554a29cbb040c1" /><ns0:Relationship Type="http://schemas.openxmlformats.org/officeDocument/2006/relationships/hyperlink" Target="https://s3.amazonaws.com/comicgeeks/comics/covers/large-3215170.jpg" TargetMode="External" Id="Re3fb0d744fec428c" /><ns0:Relationship Type="http://schemas.openxmlformats.org/officeDocument/2006/relationships/hyperlink" Target="https://leagueofcomicgeeks.com/comic/8550971/the-amazing-spider-man-254?variant=6484107" TargetMode="External" Id="R5d88db85c50e4de2" /><ns0:Relationship Type="http://schemas.openxmlformats.org/officeDocument/2006/relationships/hyperlink" Target="https://leagueofcomicgeeks.com/profile/galko/lists/9937/cover-homage-the-amazing-spider-man-238" TargetMode="External" Id="R7d89cdaa64804541" /><ns0:Relationship Type="http://schemas.openxmlformats.org/officeDocument/2006/relationships/hyperlink" Target="https://s3.amazonaws.com/comicgeeks/comics/covers/large-6484107.jpg" TargetMode="External" Id="R09907682d89d4bfe" /><ns0:Relationship Type="http://schemas.openxmlformats.org/officeDocument/2006/relationships/hyperlink" Target="https://leagueofcomicgeeks.com/comic/3264272/hellverine-1?variant=7557369" TargetMode="External" Id="R11787833e68c4244" /><ns0:Relationship Type="http://schemas.openxmlformats.org/officeDocument/2006/relationships/hyperlink" Target="https://leagueofcomicgeeks.com/profile/galko/lists/9937/cover-homage-the-amazing-spider-man-238" TargetMode="External" Id="R0f2d73a03196467b" /><ns0:Relationship Type="http://schemas.openxmlformats.org/officeDocument/2006/relationships/hyperlink" Target="https://s3.amazonaws.com/comicgeeks/comics/covers/large-7557369.jpg" TargetMode="External" Id="R37cd2d9089a946fa" /><ns0:Relationship Type="http://schemas.openxmlformats.org/officeDocument/2006/relationships/hyperlink" Target="https://www.sadlemoncomics.com/products/battleworld-3-skan-srisuwan-ultra-rare-asm-238-homage-limited-to-238-copies-with-numbered-coa-1-50-variant" TargetMode="External" Id="R741f11bc6f6a40f7" /><ns0:Relationship Type="http://schemas.openxmlformats.org/officeDocument/2006/relationships/hyperlink" Target="https://eastsidecomics.com/cdn/shop/files/Battleworld3_Skan_1200x1200.jpg?v=1764179518" TargetMode="External" Id="Redbbcf28aae145c7" /><ns0:Relationship Type="http://schemas.openxmlformats.org/officeDocument/2006/relationships/hyperlink" Target="https://slabulouscomics.com/products/beneath-the-trees-1-special-edition-ryan-g-browne" TargetMode="External" Id="Re27d7fb9db634363" /><ns0:Relationship Type="http://schemas.openxmlformats.org/officeDocument/2006/relationships/hyperlink" Target="https://slabulouscomics.com/cdn/shop/files/beneathtrees1browne.jpg?v=1719617452" TargetMode="External" Id="R817179b66dc049e0" /><ns0:Relationship Type="http://schemas.openxmlformats.org/officeDocument/2006/relationships/hyperlink" Target="https://www.marvel.com/comics/issue/77099/AMAZING_SPIDER-MAN_31" TargetMode="External" Id="R9d7d6bc1a92f45e3" /><ns0:Relationship Type="http://schemas.openxmlformats.org/officeDocument/2006/relationships/hyperlink" Target="https://cdn.marvel.com/u/prod/marvel/i/mg/9/80/5d924caf287a3/clean.jpg" TargetMode="External" Id="R314efcd7a62d4a51" /><ns0:Relationship Type="http://schemas.openxmlformats.org/officeDocument/2006/relationships/hyperlink" Target="https://www.marvel.com/comics/issue/73201/infinity_wars_sleepwalker_2018_4" TargetMode="External" Id="Rca95af7dcb064ab1" /><ns0:Relationship Type="http://schemas.openxmlformats.org/officeDocument/2006/relationships/hyperlink" Target="https://cdn.marvel.com/u/prod/marvel/i/mg/b/c0/5c083c5e4b0da/clean.jpg" TargetMode="External" Id="R1dbebe865f714fe7" /><ns0:Relationship Id="rIdSourceAA30" Type="http://schemas.openxmlformats.org/officeDocument/2006/relationships/hyperlink" Target="https://eastsidecomics.com/products/battleworld-3-skan-srisuwan-excl-homage-variant-ltd-238-copies-w-coa" TargetMode="External" /><ns0:Relationship Id="rIdSourceAA31" Type="http://schemas.openxmlformats.org/officeDocument/2006/relationships/hyperlink" Target="https://leagueofcomicgeeks.com/profile/galko/lists/9937/cover-homage-the-amazing-spider-man-238" TargetMode="External" /><ns0:Relationship Id="rIdSourceAA32" Type="http://schemas.openxmlformats.org/officeDocument/2006/relationships/hyperlink" Target="https://marvel.fandom.com/wiki/Category%3AAmazing_Spider-Man_Vol_1_238.jpg/Homages" TargetMode="External" /><ns0:Relationship Id="rIdSourceAA33" Type="http://schemas.openxmlformats.org/officeDocument/2006/relationships/hyperlink" Target="https://www.comiccollectorlive.com/storyarc/tag-homage-cover--amazing-spider-man-1963-238/page-1/2e9f6b33-fe52-4d36-9757-d2e3b3ab5ad6" TargetMode="External" /></ns0:Relationships>
</file>

<file path=xl/worksheets/_rels/sheet3.xml.rels>&#65279;<?xml version="1.0" encoding="utf-8"?><Relationships xmlns="http://schemas.openxmlformats.org/package/2006/relationships"><Relationship Type="http://schemas.openxmlformats.org/officeDocument/2006/relationships/hyperlink" Target="https://leagueofcomicgeeks.com/comic/5957475/the-amazing-spider-man-238" TargetMode="External" Id="R039f37c625434f47" /><Relationship Type="http://schemas.openxmlformats.org/officeDocument/2006/relationships/hyperlink" Target="https://leagueofcomicgeeks.com/comic/5957475/the-amazing-spider-man-238?variant=3105275" TargetMode="External" Id="R51be47984aec4b90" /><Relationship Type="http://schemas.openxmlformats.org/officeDocument/2006/relationships/hyperlink" Target="https://leagueofcomicgeeks.com/comic/5957475/the-amazing-spider-man-238?variant=5391104" TargetMode="External" Id="R4c9f851a85044994" /><Relationship Type="http://schemas.openxmlformats.org/officeDocument/2006/relationships/hyperlink" Target="https://leagueofcomicgeeks.com/comic/9216601/super-spider-man-tv-comic-524" TargetMode="External" Id="R21a952242a464064" /><Relationship Type="http://schemas.openxmlformats.org/officeDocument/2006/relationships/hyperlink" Target="https://leagueofcomicgeeks.com/comic/6985278/spider-man-and-zoids-10" TargetMode="External" Id="Rd8038b2882ea4da6" /><Relationship Type="http://schemas.openxmlformats.org/officeDocument/2006/relationships/hyperlink" Target="https://leagueofcomicgeeks.com/comic/7160601/the-incredible-hulk-372" TargetMode="External" Id="Re8a8b8d2ef31456c" /><Relationship Type="http://schemas.openxmlformats.org/officeDocument/2006/relationships/hyperlink" Target="https://leagueofcomicgeeks.com/comic/7160601/the-incredible-hulk-372?variant=7246246" TargetMode="External" Id="R49139290d6f54754" /><Relationship Type="http://schemas.openxmlformats.org/officeDocument/2006/relationships/hyperlink" Target="https://leagueofcomicgeeks.com/comic/8388947/peter-parker-spider-man-6" TargetMode="External" Id="R96b7f778707049e9" /><Relationship Type="http://schemas.openxmlformats.org/officeDocument/2006/relationships/hyperlink" Target="https://leagueofcomicgeeks.com/comic/8573828/spider-island-deadly-foes-1" TargetMode="External" Id="R12874208c97f4782" /><Relationship Type="http://schemas.openxmlformats.org/officeDocument/2006/relationships/hyperlink" Target="https://leagueofcomicgeeks.com/comic/7460640/do-you-pooh-1?variant=1243735" TargetMode="External" Id="Rf297c2a1bd8a4afc" /><Relationship Type="http://schemas.openxmlformats.org/officeDocument/2006/relationships/hyperlink" Target="https://leagueofcomicgeeks.com/comic/2599841/the-amazing-spider-man-797?variant=1986696" TargetMode="External" Id="R74a994a079b24320" /><Relationship Type="http://schemas.openxmlformats.org/officeDocument/2006/relationships/hyperlink" Target="https://leagueofcomicgeeks.com/comic/7565867/the-amazing-spider-man-800?variant=3134152" TargetMode="External" Id="Rc5483885bbbe4b10" /><Relationship Type="http://schemas.openxmlformats.org/officeDocument/2006/relationships/hyperlink" Target="https://leagueofcomicgeeks.com/comic/7565867/the-amazing-spider-man-800?variant=3048479" TargetMode="External" Id="R628dddfd93ce4934" /><Relationship Type="http://schemas.openxmlformats.org/officeDocument/2006/relationships/hyperlink" Target="https://leagueofcomicgeeks.com/comic/2245242/mighty-morphin-power-rangers-30?variant=1524811" TargetMode="External" Id="R9ee023c34ec54c02" /><Relationship Type="http://schemas.openxmlformats.org/officeDocument/2006/relationships/hyperlink" Target="https://leagueofcomicgeeks.com/comic/5657674/rick-and-morty-44?variant=1775674" TargetMode="External" Id="Rb647a3cfda2e41d1" /><Relationship Type="http://schemas.openxmlformats.org/officeDocument/2006/relationships/hyperlink" Target="https://leagueofcomicgeeks.com/comic/8955313/my-nightmarish-little-venomous-ponies-and-the-magical-friendship-zombies-1?variant=6025738" TargetMode="External" Id="Rea7ca9bed13949ca" /><Relationship Type="http://schemas.openxmlformats.org/officeDocument/2006/relationships/hyperlink" Target="https://leagueofcomicgeeks.com/comic/1854393/absolute-carnage-symbiote-spider-man-1?variant=2222890" TargetMode="External" Id="Rf9847309ba84428b" /><Relationship Type="http://schemas.openxmlformats.org/officeDocument/2006/relationships/hyperlink" Target="https://leagueofcomicgeeks.com/comic/1854393/absolute-carnage-symbiote-spider-man-1?variant=4804127" TargetMode="External" Id="Rc679a8c7b18c4ed4" /><Relationship Type="http://schemas.openxmlformats.org/officeDocument/2006/relationships/hyperlink" Target="https://leagueofcomicgeeks.com/comic/1854393/absolute-carnage-symbiote-spider-man-1?variant=1365460" TargetMode="External" Id="R08f48cb124c34fab" /><Relationship Type="http://schemas.openxmlformats.org/officeDocument/2006/relationships/hyperlink" Target="https://leagueofcomicgeeks.com/comic/6022756/supergirl-35" TargetMode="External" Id="Rc1949b48f9344fc5" /><Relationship Type="http://schemas.openxmlformats.org/officeDocument/2006/relationships/hyperlink" Target="https://leagueofcomicgeeks.com/comic/9492340/spider-ham-5" TargetMode="External" Id="R73b9a99ca6b5464e" /><Relationship Type="http://schemas.openxmlformats.org/officeDocument/2006/relationships/hyperlink" Target="https://leagueofcomicgeeks.com/comic/9823866/hellions-3?variant=7194668" TargetMode="External" Id="R995123ee15ba46fa" /><Relationship Type="http://schemas.openxmlformats.org/officeDocument/2006/relationships/hyperlink" Target="https://leagueofcomicgeeks.com/comic/9823866/hellions-3?variant=4963915" TargetMode="External" Id="Rc104582a13e0477d" /><Relationship Type="http://schemas.openxmlformats.org/officeDocument/2006/relationships/hyperlink" Target="https://leagueofcomicgeeks.com/comic/9823866/hellions-3?variant=2484547" TargetMode="External" Id="R1d3bd8c24c8d4a58" /><Relationship Type="http://schemas.openxmlformats.org/officeDocument/2006/relationships/hyperlink" Target="https://leagueofcomicgeeks.com/comic/6407522/the-amazing-spider-man-56" TargetMode="External" Id="R76afeb8358a844af" /><Relationship Type="http://schemas.openxmlformats.org/officeDocument/2006/relationships/hyperlink" Target="https://leagueofcomicgeeks.com/comic/3675692/the-amazing-spider-man-61?variant=9454721" TargetMode="External" Id="Rbb6310ab96a84f53" /><Relationship Type="http://schemas.openxmlformats.org/officeDocument/2006/relationships/hyperlink" Target="https://leagueofcomicgeeks.com/comic/4474880/moon-knight-1?variant=6861057" TargetMode="External" Id="Rda3219cd1e324571" /><Relationship Type="http://schemas.openxmlformats.org/officeDocument/2006/relationships/hyperlink" Target="https://leagueofcomicgeeks.com/comic/4474880/moon-knight-1?variant=2401282" TargetMode="External" Id="R52b88ffa1ab2494a" /><Relationship Type="http://schemas.openxmlformats.org/officeDocument/2006/relationships/hyperlink" Target="https://leagueofcomicgeeks.com/comic/1814895/darkhawk-5?variant=9862144" TargetMode="External" Id="R7a6434715b5d420a" /><Relationship Type="http://schemas.openxmlformats.org/officeDocument/2006/relationships/hyperlink" Target="https://leagueofcomicgeeks.com/comic/1814895/darkhawk-5?variant=6668619" TargetMode="External" Id="Rd12219ac95c045f7" /><Relationship Type="http://schemas.openxmlformats.org/officeDocument/2006/relationships/hyperlink" Target="https://leagueofcomicgeeks.com/comic/6697666/the-amazing-spider-man-88?variant=6815236" TargetMode="External" Id="R4700744b5fe64e33" /><Relationship Type="http://schemas.openxmlformats.org/officeDocument/2006/relationships/hyperlink" Target="https://leagueofcomicgeeks.com/comic/6697666/the-amazing-spider-man-88?variant=9327807" TargetMode="External" Id="R5226726a9f7c4df5" /><Relationship Type="http://schemas.openxmlformats.org/officeDocument/2006/relationships/hyperlink" Target="https://leagueofcomicgeeks.com/comic/8103020/red-room-trigger-warnings-2?variant=6016930" TargetMode="External" Id="R5d1fad584388458a" /><Relationship Type="http://schemas.openxmlformats.org/officeDocument/2006/relationships/hyperlink" Target="https://leagueofcomicgeeks.com/comic/5957475/the-amazing-spider-man-238?variant=4574700" TargetMode="External" Id="R9214cb08821c4e3a" /><Relationship Type="http://schemas.openxmlformats.org/officeDocument/2006/relationships/hyperlink" Target="https://leagueofcomicgeeks.com/comic/9575512/the-amazing-spider-man-7?variant=7691908" TargetMode="External" Id="R0f199d7c844c4415" /><Relationship Type="http://schemas.openxmlformats.org/officeDocument/2006/relationships/hyperlink" Target="https://leagueofcomicgeeks.com/comic/8570749/gold-goblin-1?variant=8204446" TargetMode="External" Id="Re7640b2b877448c9" /><Relationship Type="http://schemas.openxmlformats.org/officeDocument/2006/relationships/hyperlink" Target="https://leagueofcomicgeeks.com/comic/8570749/gold-goblin-1?variant=2576985" TargetMode="External" Id="R150c8d75e6fe4d68" /><Relationship Type="http://schemas.openxmlformats.org/officeDocument/2006/relationships/hyperlink" Target="https://leagueofcomicgeeks.com/comic/4746692/x-23-deadly-regenesis-1?variant=5125284" TargetMode="External" Id="Re5ce04da532d4dc5" /><Relationship Type="http://schemas.openxmlformats.org/officeDocument/2006/relationships/hyperlink" Target="https://leagueofcomicgeeks.com/comic/7051117/miles-morales-spider-man-8" TargetMode="External" Id="R2207d831bdd04810" /><Relationship Type="http://schemas.openxmlformats.org/officeDocument/2006/relationships/hyperlink" Target="https://leagueofcomicgeeks.com/comic/1638145/the-terrifying-crimson-bat-1?variant=3215170" TargetMode="External" Id="R9d27db0c16794186" /><Relationship Type="http://schemas.openxmlformats.org/officeDocument/2006/relationships/hyperlink" Target="https://leagueofcomicgeeks.com/comic/1638145/the-terrifying-crimson-bat-1?variant=1344259" TargetMode="External" Id="R1a1cd6fccddc4452" /><Relationship Type="http://schemas.openxmlformats.org/officeDocument/2006/relationships/hyperlink" Target="https://leagueofcomicgeeks.com/comic/1638145/the-terrifying-crimson-bat-1?variant=1116815" TargetMode="External" Id="R49d7091d62ca4ece" /><Relationship Type="http://schemas.openxmlformats.org/officeDocument/2006/relationships/hyperlink" Target="https://leagueofcomicgeeks.com/comic/8550971/the-amazing-spider-man-254?variant=6484107" TargetMode="External" Id="R3a01af1448b34df4" /><Relationship Type="http://schemas.openxmlformats.org/officeDocument/2006/relationships/hyperlink" Target="https://leagueofcomicgeeks.com/comic/3264272/hellverine-1?variant=7557369" TargetMode="External" Id="R9be170b9e42b46ef" /><Relationship Type="http://schemas.openxmlformats.org/officeDocument/2006/relationships/hyperlink" Target="https://leagueofcomicgeeks.com/comic/3264272/hellverine-1?variant=6719911" TargetMode="External" Id="R93d11d63470c4104" /></Relationships>
</file>

<file path=xl/worksheets/_rels/sheet4.xml.rels>&#65279;<?xml version="1.0" encoding="utf-8"?><Relationships xmlns="http://schemas.openxmlformats.org/package/2006/relationships"><Relationship Type="http://schemas.openxmlformats.org/officeDocument/2006/relationships/hyperlink" Target="https://leagueofcomicgeeks.com/profile/galko/lists/9937/cover-homage-the-amazing-spider-man-238" TargetMode="External" Id="R365fd95689f040d8" /><Relationship Type="http://schemas.openxmlformats.org/officeDocument/2006/relationships/hyperlink" Target="https://leagueofcomicgeeks.com/comic/5957475/the-amazing-spider-man-238" TargetMode="External" Id="R30da47294b7a4d46" /><Relationship Type="http://schemas.openxmlformats.org/officeDocument/2006/relationships/hyperlink" Target="https://leagueofcomicgeeks.com/comic/9216601/super-spider-man-tv-comic-524" TargetMode="External" Id="Rc1eec261fdf444be" /><Relationship Type="http://schemas.openxmlformats.org/officeDocument/2006/relationships/hyperlink" Target="https://www.sadlemoncomics.com/products/battleworld-3-skan-srisuwan-ultra-rare-asm-238-homage-limited-to-238-copies-with-numbered-coa-1-50-variant" TargetMode="External" Id="R58d5df206c5a4b73" /><Relationship Type="http://schemas.openxmlformats.org/officeDocument/2006/relationships/hyperlink" Target="https://comicvine.gamespot.com/profile/cbishop/lists/homages-master-list/39411/" TargetMode="External" Id="Rd5b8169e0d7849fc" /><Relationship Type="http://schemas.openxmlformats.org/officeDocument/2006/relationships/hyperlink" Target="https://bleedingcool.com/comics/marvel-comics-official-full-december-2026-solicits-and-solicitations/" TargetMode="External" Id="R0e5f2391d5084fa8" /><Relationship Type="http://schemas.openxmlformats.org/officeDocument/2006/relationships/hyperlink" Target="https://bleedingcool.com/comics/marvel-comics-official-full-december-2026-solicits-and-solicitations/" TargetMode="External" Id="R2e1af23ccc9845a6" /></Relationships>
</file>

<file path=xl/worksheets/sheet1.xml><?xml version="1.0" encoding="utf-8"?>
<worksheet xmlns="http://schemas.openxmlformats.org/spreadsheetml/2006/main">
  <sheetPr>
    <pageSetUpPr fitToPage="false"/>
  </sheetPr>
  <sheetViews>
    <sheetView showGridLines="1" workbookViewId="0"/>
  </sheetViews>
  <sheetFormatPr defaultColWidth="8.6796875" defaultRowHeight="15"/>
  <cols>
    <col min="1" max="1" width="38" hidden="0" customWidth="1"/>
    <col min="2" max="2" width="12" hidden="0" customWidth="1"/>
  </cols>
  <sheetData>
    <row r="1" ht="42" hidden="0" customHeight="1">
      <c r="A1" s="32" t="s">
        <v>0</v>
      </c>
      <c r="B1" s="33"/>
    </row>
    <row r="2" ht="58" hidden="0" customHeight="1">
      <c r="A2" s="34" t="str">
        <v>Original: The Amazing Spider-Man #238, March 1983. Cover by John Romita Jr. (pencils); John Romita Sr. (inks).</v>
      </c>
      <c r="B2" s="33"/>
    </row>
    <row r="3" ht="58" hidden="0" customHeight="1">
      <c r="A3" s="35" t="str">
        <v>Reviewed October 20, 2026. 30 distinct homage artworks. Grouped editions and references remain in Catalog.</v>
      </c>
      <c r="B3" s="33"/>
    </row>
    <row r="4" ht="15" hidden="0">
      <c r="A4" s="4" t="s">
        <v>1</v>
      </c>
      <c r="B4" s="4" t="s">
        <v>2</v>
      </c>
    </row>
    <row r="5" ht="15" hidden="0">
      <c r="A5" s="5" t="s">
        <v>3</v>
      </c>
      <c r="B5" s="6" t="n">
        <f aca="0">COUNTA(Catalog!$A$2:$A$200)</f>
        <v>32</v>
      </c>
    </row>
    <row r="6" ht="15" hidden="0">
      <c r="A6" s="5" t="s">
        <v>4</v>
      </c>
      <c r="B6" s="6" t="n">
        <f aca="0">COUNTIF(Catalog!$Y$2:$Y$200,"Verified")</f>
        <v>21</v>
      </c>
    </row>
    <row r="7" ht="15" hidden="0">
      <c r="A7" s="5" t="s">
        <v>5</v>
      </c>
      <c r="B7" s="6" t="n">
        <f aca="0">COUNTIF(Catalog!$Y$2:$Y$200,"Partial")</f>
        <v>11</v>
      </c>
    </row>
    <row r="8" ht="15" hidden="0">
      <c r="A8" s="5" t="s">
        <v>6</v>
      </c>
      <c r="B8" s="6" t="n">
        <f aca="0">COUNTIF(Catalog!$Y$2:$Y$200,"Needs Review")</f>
        <v>0</v>
      </c>
    </row>
    <row r="9" ht="15" hidden="0">
      <c r="A9" s="5" t="s">
        <v>7</v>
      </c>
      <c r="B9" s="6" t="n">
        <f aca="0">COUNTIF(Catalog!$S$2:$S$200,"Show")</f>
        <v>30</v>
      </c>
    </row>
    <row r="10" ht="15" hidden="0">
      <c r="A10" s="5" t="s">
        <v>8</v>
      </c>
      <c r="B10" s="6" t="n">
        <f aca="0">COUNTIF(Catalog!$S$2:$S$200,"Hide")</f>
        <v>2</v>
      </c>
    </row>
    <row r="11" ht="15" hidden="0">
      <c r="A11" s="5" t="s">
        <v>9</v>
      </c>
      <c r="B11" s="6" t="n">
        <f aca="0">COUNTIF(Catalog!$AE$2:$AE$200,"Published")</f>
        <v>32</v>
      </c>
    </row>
    <row r="12" ht="15" hidden="0">
      <c r="A12" s="5" t="s">
        <v>10</v>
      </c>
      <c r="B12" s="6" t="n">
        <f aca="0">COUNTIF(Catalog!$AE$2:$AE$200,"Solicited/Upcoming")+COUNTIF(Catalog!$AE$2:$AE$200,"Release unconfirmed")</f>
        <v>0</v>
      </c>
    </row>
    <row r="13" ht="15" hidden="0">
      <c r="A13" s="5" t="s">
        <v>11</v>
      </c>
      <c r="B13" s="6" t="n">
        <f aca="0">COUNTIF(Catalog!$I$2:$I$200,"Direct homage")</f>
        <v>24</v>
      </c>
    </row>
    <row r="14" ht="15" hidden="0">
      <c r="A14" s="5" t="s">
        <v>12</v>
      </c>
      <c r="B14" s="6" t="n">
        <f aca="0">COUNTIF(Catalog!$I$2:$I$200,"Parody / homage")</f>
        <v>6</v>
      </c>
    </row>
    <row r="15" ht="15" hidden="0">
      <c r="A15" s="5" t="s">
        <v>13</v>
      </c>
      <c r="B15" s="6" t="n">
        <f aca="0">COUNTA(Catalog!$K$2:$K$200)-COUNTIF(Catalog!$K$2:$K$200,"Not documented")-COUNTIF(Catalog!$K$2:$K$200,"Not applicable")</f>
        <v>13</v>
      </c>
    </row>
    <row r="16" ht="15" hidden="0">
      <c r="A16" s="5" t="s">
        <v>14</v>
      </c>
      <c r="B16" s="6" t="n">
        <f aca="0">COUNTIF(Catalog!$AF$2:$AF$200,"Deep search 2026-10-19")+COUNTIF(Catalog!$AF$2:$AF$200,"Deep search 2026-10-20")</f>
        <v>32</v>
      </c>
    </row>
    <row r="17" ht="15" hidden="0">
      <c r="A17" s="5" t="s">
        <v>15</v>
      </c>
      <c r="B17" s="7" t="n">
        <f aca="0">IF(B5=0,0,B6/B5)</f>
        <v>0.65625</v>
      </c>
    </row>
    <row r="19" ht="15" hidden="0" customHeight="1">
      <c r="A19" s="36" t="str">
        <v>Records by publisher</v>
      </c>
      <c r="B19" s="29"/>
    </row>
    <row r="20" ht="15" hidden="0" customHeight="1">
      <c r="A20" s="37" t="str">
        <v>BOOM! Studios</v>
      </c>
      <c r="B20" s="37" t="n">
        <f aca="0">COUNTIF(Catalog!$E$2:$E$200,A20)</f>
        <v>1</v>
      </c>
    </row>
    <row r="21" ht="15" hidden="0" customHeight="1">
      <c r="A21" s="37" t="str">
        <v>Bear Claw Studios (LCG: Other)</v>
      </c>
      <c r="B21" s="37" t="n">
        <f aca="0">COUNTIF(Catalog!$E$2:$E$200,A21)</f>
        <v>1</v>
      </c>
    </row>
    <row r="22" ht="15" hidden="0" customHeight="1">
      <c r="A22" s="37" t="str">
        <v>Counterpoint Comics</v>
      </c>
      <c r="B22" s="37" t="n">
        <f aca="0">COUNTIF(Catalog!$E$2:$E$200,A22)</f>
        <v>1</v>
      </c>
    </row>
    <row r="23" ht="15" hidden="0" customHeight="1">
      <c r="A23" s="37" t="str">
        <v>DC Comics</v>
      </c>
      <c r="B23" s="37" t="n">
        <f aca="0">COUNTIF(Catalog!$E$2:$E$200,A23)</f>
        <v>1</v>
      </c>
    </row>
    <row r="24" ht="15" hidden="0" customHeight="1">
      <c r="A24" s="37" t="str">
        <v>Fantagraphics Books</v>
      </c>
      <c r="B24" s="37" t="n">
        <f aca="0">COUNTIF(Catalog!$E$2:$E$200,A24)</f>
        <v>1</v>
      </c>
    </row>
    <row r="25" ht="15" hidden="0" customHeight="1">
      <c r="A25" s="37" t="str">
        <v>IDW Publishing</v>
      </c>
      <c r="B25" s="37" t="n">
        <f aca="0">COUNTIF(Catalog!$E$2:$E$200,A25)</f>
        <v>1</v>
      </c>
    </row>
    <row r="26" ht="15" hidden="0" customHeight="1">
      <c r="A26" s="37" t="str">
        <v>Indie / independent publication (imprint not confirmed)</v>
      </c>
      <c r="B26" s="37" t="n">
        <f aca="0">COUNTIF(Catalog!$E$2:$E$200,A26)</f>
        <v>1</v>
      </c>
    </row>
    <row r="27" ht="15" hidden="0" customHeight="1">
      <c r="A27" s="37" t="str">
        <v>Marvel Comics</v>
      </c>
      <c r="B27" s="37" t="n">
        <f aca="0">COUNTIF(Catalog!$E$2:$E$200,A27)</f>
        <v>23</v>
      </c>
    </row>
    <row r="28" ht="15" hidden="0" customHeight="1">
      <c r="A28" s="37" t="str">
        <v>Marvel UK</v>
      </c>
      <c r="B28" s="37" t="n">
        <f aca="0">COUNTIF(Catalog!$E$2:$E$200,A28)</f>
        <v>1</v>
      </c>
    </row>
    <row r="29" ht="15" hidden="0" customHeight="1">
      <c r="A29" s="29" t="str">
        <v>Oni Press</v>
      </c>
      <c r="B29" s="29" t="n">
        <f>COUNTIF(Catalog!$E$2:$E$200,A29)</f>
        <v>1</v>
      </c>
    </row>
    <row r="30" ht="15" hidden="0" customHeight="1">
      <c r="A30" s="36"/>
      <c r="B30" s="29"/>
    </row>
    <row r="31" ht="15" hidden="0" customHeight="1">
      <c r="A31" s="37" t="str">
        <v>Records by decade</v>
      </c>
      <c r="B31" s="37">
        <f aca="0"/>
      </c>
    </row>
    <row r="32" ht="15" hidden="0" customHeight="1">
      <c r="A32" s="37" t="str">
        <v>1980s</v>
      </c>
      <c r="B32" s="37" t="n">
        <f aca="0">COUNTIFS(Catalog!$D$2:$D$200,"&gt;=1980",Catalog!$D$2:$D$200,"&lt;=1989")</f>
        <v>1</v>
      </c>
    </row>
    <row r="33" ht="15" hidden="0" customHeight="1">
      <c r="A33" s="37" t="str">
        <v>1990s</v>
      </c>
      <c r="B33" s="37" t="n">
        <f aca="0">COUNTIFS(Catalog!$D$2:$D$200,"&gt;=1990",Catalog!$D$2:$D$200,"&lt;=1999")</f>
        <v>2</v>
      </c>
    </row>
    <row r="34" ht="15" hidden="0" customHeight="1">
      <c r="A34" s="29" t="str">
        <v>2010s</v>
      </c>
      <c r="B34" s="29" t="n">
        <f>COUNTIFS(Catalog!$D$2:$D$200,"&gt;=2010",Catalog!$D$2:$D$200,"&lt;=2019")</f>
        <v>11</v>
      </c>
    </row>
    <row r="35" ht="15" hidden="0" customHeight="1">
      <c r="A35" s="29" t="str">
        <v>2020s</v>
      </c>
      <c r="B35" s="29" t="n">
        <f>COUNTIFS(Catalog!$D$2:$D$200,"&gt;=2020",Catalog!$D$2:$D$200,"&lt;=2029")</f>
        <v>18</v>
      </c>
    </row>
    <row r="36" ht="15" hidden="0" customHeight="1">
      <c r="A36" s="29"/>
      <c r="B36" s="29"/>
    </row>
  </sheetData>
  <mergeCells>
    <mergeCell ref="A1:B1"/>
    <mergeCell ref="A2:B2"/>
    <mergeCell ref="A3:B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pageSetUpPr fitToPage="false"/>
  </sheetPr>
  <sheetViews>
    <sheetView showGridLines="1" workbookViewId="0">
      <pane xSplit="2" ySplit="1" topLeftCell="C2" activePane="bottomRight" state="frozen"/>
    </sheetView>
  </sheetViews>
  <sheetFormatPr defaultColWidth="8.6796875" defaultRowHeight="15"/>
  <cols>
    <col min="1" max="1" width="15" hidden="0" customWidth="1"/>
    <col min="2" max="2" width="30" hidden="0" customWidth="1"/>
    <col min="3" max="4" width="7" hidden="0" customWidth="1"/>
    <col min="5" max="6" width="22" hidden="0" customWidth="1"/>
    <col min="7" max="7" width="42" hidden="0" customWidth="1"/>
    <col min="8" max="8" width="30" hidden="0" customWidth="1"/>
    <col min="9" max="9" width="16" hidden="0" customWidth="1"/>
    <col min="10" max="10" width="24" hidden="0" customWidth="1"/>
    <col min="11" max="11" width="26" hidden="0" customWidth="1"/>
    <col min="12" max="12" width="14" hidden="0" customWidth="1"/>
    <col min="13" max="13" width="24" hidden="0" customWidth="1"/>
    <col min="14" max="14" width="22" hidden="0" customWidth="1"/>
    <col min="15" max="15" width="14" hidden="0" customWidth="1"/>
    <col min="16" max="16" width="12" hidden="0" customWidth="1"/>
    <col min="17" max="17" width="11" hidden="0" customWidth="1"/>
    <col min="18" max="18" width="16" hidden="0" customWidth="1"/>
    <col min="19" max="19" width="12" hidden="0" customWidth="1"/>
    <col min="20" max="20" width="40" hidden="0" customWidth="1"/>
    <col min="21" max="21" width="48" hidden="0" customWidth="1"/>
    <col min="22" max="23" width="60" hidden="0" customWidth="1"/>
    <col min="24" max="24" width="70" hidden="0" customWidth="1"/>
    <col min="25" max="25" width="13" hidden="0" customWidth="1"/>
    <col min="26" max="28" width="50" hidden="0" customWidth="1"/>
    <col min="29" max="29" width="22" hidden="0" customWidth="1"/>
    <col min="30" max="30" width="14" hidden="0" customWidth="1"/>
    <col min="31" max="31" width="16" hidden="0" customWidth="1"/>
    <col min="32" max="32" width="22" hidden="0" customWidth="1"/>
  </cols>
  <sheetData>
    <row r="1" ht="30" hidden="0" customHeight="1">
      <c r="A1" s="10" t="s">
        <v>16</v>
      </c>
      <c r="B1" s="10" t="s">
        <v>17</v>
      </c>
      <c r="C1" s="10" t="s">
        <v>18</v>
      </c>
      <c r="D1" s="10" t="s">
        <v>19</v>
      </c>
      <c r="E1" s="10" t="s">
        <v>20</v>
      </c>
      <c r="F1" s="10" t="s">
        <v>21</v>
      </c>
      <c r="G1" s="10" t="s">
        <v>22</v>
      </c>
      <c r="H1" s="10" t="s">
        <v>23</v>
      </c>
      <c r="I1" s="10" t="s">
        <v>24</v>
      </c>
      <c r="J1" s="10" t="s">
        <v>25</v>
      </c>
      <c r="K1" s="10" t="s">
        <v>26</v>
      </c>
      <c r="L1" s="10" t="s">
        <v>27</v>
      </c>
      <c r="M1" s="10" t="s">
        <v>28</v>
      </c>
      <c r="N1" s="10" t="s">
        <v>29</v>
      </c>
      <c r="O1" s="10" t="s">
        <v>30</v>
      </c>
      <c r="P1" s="10" t="s">
        <v>31</v>
      </c>
      <c r="Q1" s="10" t="s">
        <v>32</v>
      </c>
      <c r="R1" s="10" t="s">
        <v>33</v>
      </c>
      <c r="S1" s="10" t="s">
        <v>34</v>
      </c>
      <c r="T1" s="10" t="s">
        <v>35</v>
      </c>
      <c r="U1" s="10" t="s">
        <v>36</v>
      </c>
      <c r="V1" s="10" t="s">
        <v>37</v>
      </c>
      <c r="W1" s="10" t="s">
        <v>38</v>
      </c>
      <c r="X1" s="10" t="s">
        <v>39</v>
      </c>
      <c r="Y1" s="10" t="s">
        <v>40</v>
      </c>
      <c r="Z1" s="10" t="s">
        <v>41</v>
      </c>
      <c r="AA1" s="10" t="s">
        <v>42</v>
      </c>
      <c r="AB1" s="10" t="s">
        <v>43</v>
      </c>
      <c r="AC1" s="10" t="s">
        <v>44</v>
      </c>
      <c r="AD1" s="10" t="s">
        <v>45</v>
      </c>
      <c r="AE1" s="10" t="s">
        <v>46</v>
      </c>
      <c r="AF1" s="10" t="s">
        <v>47</v>
      </c>
    </row>
    <row r="2" ht="48" hidden="0" customHeight="1">
      <c r="A2" s="23" t="str">
        <v>CL-ASM238-0001</v>
      </c>
      <c r="B2" s="23" t="str">
        <v>Spider-Man and Zoids</v>
      </c>
      <c r="C2" s="23" t="str">
        <v>#10</v>
      </c>
      <c r="D2" s="21" t="n">
        <v>1986</v>
      </c>
      <c r="E2" s="23" t="str">
        <v>Marvel UK</v>
      </c>
      <c r="F2" s="23" t="str">
        <v>John Romita Jr. (pencils); John Romita Sr. (inks; reused art)</v>
      </c>
      <c r="G2" s="23" t="str">
        <v>Standard cover</v>
      </c>
      <c r="H2" s="23" t="str">
        <v>The Amazing Spider-Man #238</v>
      </c>
      <c r="I2" s="23" t="str">
        <v>Reprint / reused original art</v>
      </c>
      <c r="J2" s="23" t="str">
        <v>Hobgoblin</v>
      </c>
      <c r="K2" s="23" t="str">
        <v>Not applicable</v>
      </c>
      <c r="L2" s="23" t="str">
        <v>Not applicable</v>
      </c>
      <c r="M2" s="23" t="str">
        <v>Unknown / not confirmed</v>
      </c>
      <c r="N2" s="23" t="str">
        <v>Standard cover (UK weekly)</v>
      </c>
      <c r="O2" s="23" t="str">
        <v>UK / English</v>
      </c>
      <c r="P2" s="22" t="n">
        <v>31542</v>
      </c>
      <c r="Q2" s="23" t="str">
        <v>Not Owned</v>
      </c>
      <c r="R2" s="23" t="str">
        <v>Not supplied</v>
      </c>
      <c r="S2" s="23" t="str">
        <v>Hide</v>
      </c>
      <c r="T2" s="23" t="str">
        <v>spider-man-and-zoids-10-1986-standard-cover-amazing-spider-man-238-homage</v>
      </c>
      <c r="U2" s="23" t="str">
        <v>Spider-Man and Zoids #10 — Standard cover</v>
      </c>
      <c r="V2" s="23" t="str">
        <v>Spider-Man and Zoids #10 (Marvel UK, 1986) restages The Amazing Spider-Man #238 (1983, John Romita Jr. &amp; John Romita Sr.), starring Spider-Man.</v>
      </c>
      <c r="W2" s="23" t="str">
        <v>GCD explicitly identifies recolored reused ASM #238 cover art, with text boxes and signatures removed. Retained as a reference edition, not an original homage. Date corrected from May 3 to May 10, 1986.</v>
      </c>
      <c r="X2" s="23" t="str">
        <v>UK weekly. The galko thumbnail looks close to the original Romita art under new trade dress; may be reused art (an exclusion). Check before showing. Native cover reviewed October 20, 2026; unsupported edition/print-run details remain unconfirmed. Reference or grouped edition; excluded from distinct-artwork gallery.</v>
      </c>
      <c r="Y2" s="24" t="str">
        <v>Verified</v>
      </c>
      <c r="Z2" s="25" t="str">
        <v>https://leagueofcomicgeeks.com/comic/6985278/spider-man-and-zoids-10</v>
      </c>
      <c r="AA2" s="25" t="str">
        <v>https://my.comics.org/issue/806526/</v>
      </c>
      <c r="AB2" s="25" t="str">
        <v>https://s3.amazonaws.com/comicgeeks/comics/covers/large-6985278.jpg</v>
      </c>
      <c r="AC2" s="23" t="str">
        <v>CL-ASM238-0001.jpg</v>
      </c>
      <c r="AD2" s="23" t="str">
        <v>Unknown / not confirmed</v>
      </c>
      <c r="AE2" s="23" t="str">
        <v>Published</v>
      </c>
      <c r="AF2" s="23" t="str">
        <v>Deep search 2026-10-19</v>
      </c>
    </row>
    <row r="3" ht="24" hidden="0" customHeight="1">
      <c r="A3" s="23" t="str">
        <v>CL-ASM238-0002</v>
      </c>
      <c r="B3" s="23" t="str">
        <v>The Incredible Hulk</v>
      </c>
      <c r="C3" s="23" t="str">
        <v>#372</v>
      </c>
      <c r="D3" s="21" t="n">
        <v>1990</v>
      </c>
      <c r="E3" s="23" t="str">
        <v>Marvel Comics</v>
      </c>
      <c r="F3" s="23" t="str">
        <v>Dale Keown (pencils); Joe Rubinstein (inks)</v>
      </c>
      <c r="G3" s="23" t="str">
        <v>Standard cover (+ Newsstand Edition)</v>
      </c>
      <c r="H3" s="23" t="str">
        <v>The Amazing Spider-Man #238</v>
      </c>
      <c r="I3" s="23" t="str">
        <v>Direct homage</v>
      </c>
      <c r="J3" s="23" t="str">
        <v>Hulk (Bruce Banner); Bruce Banner</v>
      </c>
      <c r="K3" s="23" t="str">
        <v>Not applicable</v>
      </c>
      <c r="L3" s="23" t="str">
        <v>Not applicable</v>
      </c>
      <c r="M3" s="23" t="str">
        <v>Unknown / not confirmed</v>
      </c>
      <c r="N3" s="23" t="str">
        <v>Standard cover</v>
      </c>
      <c r="O3" s="23" t="str">
        <v>US / English</v>
      </c>
      <c r="P3" s="22" t="n">
        <v>33043</v>
      </c>
      <c r="Q3" s="23" t="str">
        <v>Not Owned</v>
      </c>
      <c r="R3" s="23" t="str">
        <v>Not supplied</v>
      </c>
      <c r="S3" s="23" t="str">
        <v>Show</v>
      </c>
      <c r="T3" s="23" t="str">
        <v>the-incredible-hulk-372-1990-standard-cover-newsstand-edition-amazing-spider-man-238-homage</v>
      </c>
      <c r="U3" s="23" t="str">
        <v>The Incredible Hulk #372 — Standard cover (+ Newsstand Edition)</v>
      </c>
      <c r="V3" s="23" t="str">
        <v>The Incredible Hulk #372 (Marvel Comics, 1990) restages The Amazing Spider-Man #238 (1983, John Romita Jr. &amp; John Romita Sr.), starring Hulk.</v>
      </c>
      <c r="W3" s="23" t="str">
        <v>Listed on galko's League of Comic Geeks list 'Cover Homage: The Amazing Spider-Man #238'.</v>
      </c>
      <c r="X3" s="23" t="str">
        <v>Cover inks are Joe Rubinstein (signed JR), distinct from interior inker Bob McLeod. Direct/newsstand editions remain grouped as one artwork.</v>
      </c>
      <c r="Y3" s="26" t="str">
        <v>Verified</v>
      </c>
      <c r="Z3" s="25" t="str">
        <v>https://leagueofcomicgeeks.com/comic/7160601/the-incredible-hulk-372</v>
      </c>
      <c r="AA3" s="25" t="str">
        <v>https://comics.ha.com/comic-issue-index/the-incredible-hulk.s?id=48328</v>
      </c>
      <c r="AB3" s="25" t="str">
        <v>https://s3.amazonaws.com/comicgeeks/comics/covers/large-7160601.jpg</v>
      </c>
      <c r="AC3" s="23" t="str">
        <v>CL-ASM238-0002.jpg</v>
      </c>
      <c r="AD3" s="23" t="str">
        <v>Unknown / not confirmed</v>
      </c>
      <c r="AE3" s="23" t="str">
        <v>Published</v>
      </c>
      <c r="AF3" s="23" t="str">
        <v>Deep search 2026-10-19</v>
      </c>
    </row>
    <row r="4" ht="24" hidden="0" customHeight="1">
      <c r="A4" s="23" t="str">
        <v>CL-ASM238-0003</v>
      </c>
      <c r="B4" s="23" t="str">
        <v>Peter Parker: Spider-Man</v>
      </c>
      <c r="C4" s="23" t="str">
        <v>#6</v>
      </c>
      <c r="D4" s="21" t="n">
        <v>1999</v>
      </c>
      <c r="E4" s="23" t="str">
        <v>Marvel Comics</v>
      </c>
      <c r="F4" s="23" t="str">
        <v>John Romita Jr. (pencils); Scott Hanna (inks)</v>
      </c>
      <c r="G4" s="23" t="str">
        <v>Standard cover</v>
      </c>
      <c r="H4" s="23" t="str">
        <v>The Amazing Spider-Man #238</v>
      </c>
      <c r="I4" s="23" t="str">
        <v>Direct homage</v>
      </c>
      <c r="J4" s="23" t="str">
        <v>Kingpin (Wilson Fisk)</v>
      </c>
      <c r="K4" s="23" t="str">
        <v>Not applicable</v>
      </c>
      <c r="L4" s="23" t="str">
        <v>Not applicable</v>
      </c>
      <c r="M4" s="23" t="str">
        <v>Unknown / not confirmed</v>
      </c>
      <c r="N4" s="23" t="str">
        <v>Standard cover</v>
      </c>
      <c r="O4" s="23" t="str">
        <v>US / English</v>
      </c>
      <c r="P4" s="22" t="n">
        <v>36271</v>
      </c>
      <c r="Q4" s="23" t="str">
        <v>Not Owned</v>
      </c>
      <c r="R4" s="23" t="str">
        <v>Not supplied</v>
      </c>
      <c r="S4" s="23" t="str">
        <v>Show</v>
      </c>
      <c r="T4" s="23" t="str">
        <v>peter-parker-spider-man-6-1999-standard-cover-amazing-spider-man-238-homage</v>
      </c>
      <c r="U4" s="23" t="str">
        <v>Peter Parker: Spider-Man #6 — Standard cover</v>
      </c>
      <c r="V4" s="23" t="str">
        <v>Peter Parker: Spider-Man #6 (Marvel Comics, 1999) restages The Amazing Spider-Man #238 (1983, John Romita Jr. &amp; John Romita Sr.), starring Kingpin.</v>
      </c>
      <c r="W4" s="23" t="str">
        <v>Listed on galko's League of Comic Geeks list 'Cover Homage: The Amazing Spider-Man #238'.</v>
      </c>
      <c r="X4" s="23" t="str">
        <v>'Enter Kingpin' restaging. Cover artist not named in the galko/LCG record. Single source (galko). Native cover reviewed October 20, 2026; unsupported edition/print-run details remain unconfirmed.</v>
      </c>
      <c r="Y4" s="26" t="str">
        <v>Verified</v>
      </c>
      <c r="Z4" s="25" t="str">
        <v>https://leagueofcomicgeeks.com/comic/8388947/peter-parker-spider-man-6</v>
      </c>
      <c r="AA4" s="25" t="str">
        <v>https://www.marvel.com/comics/issue/10570/peter_parker_spider-man_1999_6</v>
      </c>
      <c r="AB4" s="25" t="str">
        <v>https://s3.amazonaws.com/comicgeeks/comics/covers/large-8388947.jpg</v>
      </c>
      <c r="AC4" s="23" t="str">
        <v>CL-ASM238-0003.jpg</v>
      </c>
      <c r="AD4" s="23" t="str">
        <v>Unknown / not confirmed</v>
      </c>
      <c r="AE4" s="23" t="str">
        <v>Published</v>
      </c>
      <c r="AF4" s="23" t="str">
        <v>Deep search 2026-10-19</v>
      </c>
    </row>
    <row r="5" ht="24" hidden="0" customHeight="1">
      <c r="A5" s="23" t="str">
        <v>CL-ASM238-0004</v>
      </c>
      <c r="B5" s="23" t="str">
        <v>Spider-Island: Deadly Foes</v>
      </c>
      <c r="C5" s="23" t="str">
        <v>#1</v>
      </c>
      <c r="D5" s="21" t="n">
        <v>2011</v>
      </c>
      <c r="E5" s="23" t="str">
        <v>Marvel Comics</v>
      </c>
      <c r="F5" s="23" t="str">
        <v>Stefano Caselli (art); Frank Martin (colors)</v>
      </c>
      <c r="G5" s="23" t="str">
        <v>Standard cover</v>
      </c>
      <c r="H5" s="23" t="str">
        <v>The Amazing Spider-Man #238</v>
      </c>
      <c r="I5" s="23" t="str">
        <v>Direct homage</v>
      </c>
      <c r="J5" s="23" t="str">
        <v>Hobgoblin</v>
      </c>
      <c r="K5" s="23" t="str">
        <v>Not applicable</v>
      </c>
      <c r="L5" s="23" t="str">
        <v>Not applicable</v>
      </c>
      <c r="M5" s="23" t="str">
        <v>Unknown / not confirmed</v>
      </c>
      <c r="N5" s="23" t="str">
        <v>Standard cover</v>
      </c>
      <c r="O5" s="23" t="str">
        <v>US / English</v>
      </c>
      <c r="P5" s="22" t="n">
        <v>40765</v>
      </c>
      <c r="Q5" s="23" t="str">
        <v>Not Owned</v>
      </c>
      <c r="R5" s="23" t="str">
        <v>Not supplied</v>
      </c>
      <c r="S5" s="23" t="str">
        <v>Show</v>
      </c>
      <c r="T5" s="23" t="str">
        <v>spider-island-deadly-foes-1-2011-standard-cover-amazing-spider-man-238-homage</v>
      </c>
      <c r="U5" s="23" t="str">
        <v>Spider-Island: Deadly Foes #1 — Standard cover</v>
      </c>
      <c r="V5" s="23" t="str">
        <v>Spider-Island: Deadly Foes #1 (Marvel Comics, 2011) restages The Amazing Spider-Man #238 (1983, John Romita Jr. &amp; John Romita Sr.), starring Spider-Island villains.</v>
      </c>
      <c r="W5" s="23" t="str">
        <v>Listed on galko's League of Comic Geeks list 'Cover Homage: The Amazing Spider-Man #238'.</v>
      </c>
      <c r="X5" s="23" t="str">
        <v>Marvel confirms Stefano Caselli cover credit; GCD identifies Frank Martin colors. Hooded Hobgoblin dominates the cover; partial compositional callback rather than a literal duplicate.</v>
      </c>
      <c r="Y5" s="26" t="str">
        <v>Partial</v>
      </c>
      <c r="Z5" s="25" t="str">
        <v>https://leagueofcomicgeeks.com/comic/8573828/spider-island-deadly-foes-1</v>
      </c>
      <c r="AA5" s="25" t="str">
        <v>https://www.marvel.com/comics/issue/39895/slug</v>
      </c>
      <c r="AB5" s="25" t="str">
        <v>https://s3.amazonaws.com/comicgeeks/comics/covers/large-8573828.jpg</v>
      </c>
      <c r="AC5" s="23" t="str">
        <v>CL-ASM238-0004.jpg</v>
      </c>
      <c r="AD5" s="23" t="str">
        <v>Unknown / not confirmed</v>
      </c>
      <c r="AE5" s="23" t="str">
        <v>Published</v>
      </c>
      <c r="AF5" s="23" t="str">
        <v>Deep search 2026-10-19</v>
      </c>
    </row>
    <row r="6" ht="24" hidden="0" customHeight="1">
      <c r="A6" s="23" t="str">
        <v>CL-ASM238-0005</v>
      </c>
      <c r="B6" s="23" t="str">
        <v>Do You Pooh?</v>
      </c>
      <c r="C6" s="23" t="str">
        <v>#1</v>
      </c>
      <c r="D6" s="21" t="n">
        <v>2017</v>
      </c>
      <c r="E6" s="23" t="str">
        <v>Counterpoint Comics</v>
      </c>
      <c r="F6" s="23" t="str">
        <v>Marat Mychaels</v>
      </c>
      <c r="G6" s="23" t="str">
        <v>Marat Mychaels Amazing Spider-Man #238 Parody Variant</v>
      </c>
      <c r="H6" s="23" t="str">
        <v>The Amazing Spider-Man #238</v>
      </c>
      <c r="I6" s="23" t="str">
        <v>Parody / homage</v>
      </c>
      <c r="J6" s="23" t="str">
        <v>Winnie the Pooh (Hobgoblin parody)</v>
      </c>
      <c r="K6" s="23" t="str">
        <v>Not documented</v>
      </c>
      <c r="L6" s="23" t="str">
        <v>Unknown / not confirmed</v>
      </c>
      <c r="M6" s="23" t="str">
        <v>Unknown / not confirmed</v>
      </c>
      <c r="N6" s="23" t="str">
        <v>Variant cover</v>
      </c>
      <c r="O6" s="23" t="str">
        <v>US / English</v>
      </c>
      <c r="P6" s="22" t="n">
        <v>43070</v>
      </c>
      <c r="Q6" s="23" t="str">
        <v>Not Owned</v>
      </c>
      <c r="R6" s="23" t="str">
        <v>Not supplied</v>
      </c>
      <c r="S6" s="23" t="str">
        <v>Show</v>
      </c>
      <c r="T6" s="23" t="str">
        <v>do-you-pooh-1-2017-marat-mychaels-amazing-spider-man-238-p-amazing-spider-man-238-homage</v>
      </c>
      <c r="U6" s="23" t="str">
        <v>Do You Pooh? #1 — Marat Mychaels Amazing Spider-Man #238 Parody Variant</v>
      </c>
      <c r="V6" s="23" t="str">
        <v>Do You Pooh? #1 (Counterpoint Comics, 2017) restages The Amazing Spider-Man #238 (1983, John Romita Jr. &amp; John Romita Sr.), starring Winnie the Pooh as Hobgoblin.</v>
      </c>
      <c r="W6" s="23" t="str">
        <v>Listed on galko's League of Comic Geeks list 'Cover Homage: The Amazing Spider-Man #238'. Variant name names the target ('Amazing Spider-Man #238 Parody').</v>
      </c>
      <c r="X6" s="23" t="str">
        <v>Variant name names the target. Native cover reviewed October 20, 2026; unsupported edition/print-run details remain unconfirmed.</v>
      </c>
      <c r="Y6" s="27" t="str">
        <v>Verified</v>
      </c>
      <c r="Z6" s="25" t="str">
        <v>https://leagueofcomicgeeks.com/comic/7460640/do-you-pooh-1?variant=1243735</v>
      </c>
      <c r="AA6" s="25" t="str">
        <v>https://leagueofcomicgeeks.com/profile/galko/lists/9937/cover-homage-the-amazing-spider-man-238</v>
      </c>
      <c r="AB6" s="25" t="str">
        <v>https://s3.amazonaws.com/comicgeeks/comics/covers/large-1243735.jpg</v>
      </c>
      <c r="AC6" s="23" t="str">
        <v>CL-ASM238-0005.jpg</v>
      </c>
      <c r="AD6" s="23" t="str">
        <v>Unknown / not confirmed</v>
      </c>
      <c r="AE6" s="23" t="str">
        <v>Published</v>
      </c>
      <c r="AF6" s="23" t="str">
        <v>Deep search 2026-10-19</v>
      </c>
    </row>
    <row r="7" ht="24" hidden="0" customHeight="1">
      <c r="A7" s="23" t="str">
        <v>CL-ASM238-0006</v>
      </c>
      <c r="B7" s="23" t="str">
        <v>The Amazing Spider-Man</v>
      </c>
      <c r="C7" s="23" t="str">
        <v>#797</v>
      </c>
      <c r="D7" s="21" t="n">
        <v>2018</v>
      </c>
      <c r="E7" s="23" t="str">
        <v>Marvel Comics</v>
      </c>
      <c r="F7" s="23" t="str">
        <v>Mike Mayhew</v>
      </c>
      <c r="G7" s="23" t="str">
        <v>Mike Mayhew Variant</v>
      </c>
      <c r="H7" s="23" t="str">
        <v>The Amazing Spider-Man #238</v>
      </c>
      <c r="I7" s="23" t="str">
        <v>Direct homage</v>
      </c>
      <c r="J7" s="23" t="str">
        <v>Red Goblin (Norman Osborn)</v>
      </c>
      <c r="K7" s="23" t="str">
        <v>Not documented</v>
      </c>
      <c r="L7" s="23" t="str">
        <v>Unknown / not confirmed</v>
      </c>
      <c r="M7" s="23" t="str">
        <v>600 copies (retailer stated)</v>
      </c>
      <c r="N7" s="23" t="str">
        <v>Variant cover</v>
      </c>
      <c r="O7" s="23" t="str">
        <v>US / English</v>
      </c>
      <c r="P7" s="22" t="n">
        <v>43166</v>
      </c>
      <c r="Q7" s="23" t="str">
        <v>Not Owned</v>
      </c>
      <c r="R7" s="23" t="str">
        <v>Not supplied</v>
      </c>
      <c r="S7" s="23" t="str">
        <v>Show</v>
      </c>
      <c r="T7" s="23" t="str">
        <v>the-amazing-spider-man-797-2018-mike-mayhew-variant-amazing-spider-man-238-homage</v>
      </c>
      <c r="U7" s="23" t="str">
        <v>The Amazing Spider-Man #797 — Mike Mayhew Variant</v>
      </c>
      <c r="V7" s="23" t="str">
        <v>The Amazing Spider-Man #797 (Marvel Comics, 2018) restages The Amazing Spider-Man #238 (1983, John Romita Jr. &amp; John Romita Sr.), starring Red Goblin.</v>
      </c>
      <c r="W7" s="23" t="str">
        <v>Listed on galko's League of Comic Geeks list 'Cover Homage: The Amazing Spider-Man #238'. Resale listings (WorthPoint aggregation) consistently call it an ASM #238 homage.</v>
      </c>
      <c r="X7" s="23" t="str">
        <v>Many resale listings title it 'ASM 238 Homage'. Native cover reviewed October 20, 2026; unsupported edition/print-run details remain unconfirmed.</v>
      </c>
      <c r="Y7" s="27" t="str">
        <v>Verified</v>
      </c>
      <c r="Z7" s="25" t="str">
        <v>https://leagueofcomicgeeks.com/comic/2599841/the-amazing-spider-man-797?variant=1986696</v>
      </c>
      <c r="AA7" s="25" t="str">
        <v>https://www.sadlemoncomics.com/products/amazing-spider-man-797-mike-mayhew-asm-238-homage-limited-to-600-copies-1</v>
      </c>
      <c r="AB7" s="25" t="str">
        <v>https://s3.amazonaws.com/comicgeeks/comics/covers/large-1986696.jpg</v>
      </c>
      <c r="AC7" s="23" t="str">
        <v>CL-ASM238-0006.jpg</v>
      </c>
      <c r="AD7" s="23" t="str">
        <v>Unknown / not confirmed</v>
      </c>
      <c r="AE7" s="23" t="str">
        <v>Published</v>
      </c>
      <c r="AF7" s="23" t="str">
        <v>Deep search 2026-10-19</v>
      </c>
    </row>
    <row r="8" ht="24" hidden="0" customHeight="1">
      <c r="A8" s="23" t="str">
        <v>CL-ASM238-0007</v>
      </c>
      <c r="B8" s="23" t="str">
        <v>The Amazing Spider-Man</v>
      </c>
      <c r="C8" s="23" t="str">
        <v>#800</v>
      </c>
      <c r="D8" s="21" t="n">
        <v>2018</v>
      </c>
      <c r="E8" s="23" t="str">
        <v>Marvel Comics</v>
      </c>
      <c r="F8" s="23" t="str">
        <v>Mike Mayhew</v>
      </c>
      <c r="G8" s="23" t="str">
        <v>The Comic Mint Mike Mayhew Variant (+ Ultimate Variant)</v>
      </c>
      <c r="H8" s="23" t="str">
        <v>The Amazing Spider-Man #238</v>
      </c>
      <c r="I8" s="23" t="str">
        <v>Direct homage</v>
      </c>
      <c r="J8" s="23" t="str">
        <v>Spider-Man (Peter Parker); Red Goblin (Norman Osborn)</v>
      </c>
      <c r="K8" s="23" t="str">
        <v>The Comic Mint</v>
      </c>
      <c r="L8" s="23" t="str">
        <v>Unknown / not confirmed</v>
      </c>
      <c r="M8" s="23" t="str">
        <v>Unknown / not confirmed</v>
      </c>
      <c r="N8" s="23" t="str">
        <v>Variant cover</v>
      </c>
      <c r="O8" s="23" t="str">
        <v>US / English</v>
      </c>
      <c r="P8" s="22" t="n">
        <v>43250</v>
      </c>
      <c r="Q8" s="23" t="str">
        <v>Not Owned</v>
      </c>
      <c r="R8" s="23" t="str">
        <v>Not supplied</v>
      </c>
      <c r="S8" s="23" t="str">
        <v>Show</v>
      </c>
      <c r="T8" s="23" t="str">
        <v>the-amazing-spider-man-800-2018-the-comic-mint-mike-mayhew-variant-ul-amazing-spider-man-238-homage</v>
      </c>
      <c r="U8" s="23" t="str">
        <v>The Amazing Spider-Man #800 — The Comic Mint Mike Mayhew Variant (+ Ultimate Variant)</v>
      </c>
      <c r="V8" s="23" t="str">
        <v>The Amazing Spider-Man #800 (Marvel Comics, 2018) restages The Amazing Spider-Man #238 (1983, John Romita Jr. &amp; John Romita Sr.), starring Red Goblin.</v>
      </c>
      <c r="W8" s="23" t="str">
        <v>Listed on galko's League of Comic Geeks list 'Cover Homage: The Amazing Spider-Man #238'.</v>
      </c>
      <c r="X8" s="23" t="str">
        <v>Modern/classic trade-dress and Ultimate editions reuse this Mayhew artwork; counted once. Variant edition and print-run details vary; exact edition should be checked before purchase.</v>
      </c>
      <c r="Y8" s="26" t="str">
        <v>Verified</v>
      </c>
      <c r="Z8" s="25" t="str">
        <v>https://leagueofcomicgeeks.com/comic/7565867/the-amazing-spider-man-800?variant=3134152</v>
      </c>
      <c r="AA8" s="25" t="str">
        <v>https://comicvine.gamespot.com/the-amazing-spider-man-800-go-down-swinging-part-4/4000-671325/</v>
      </c>
      <c r="AB8" s="25" t="str">
        <v>https://s3.amazonaws.com/comicgeeks/comics/covers/large-3134152.jpg</v>
      </c>
      <c r="AC8" s="23" t="str">
        <v>CL-ASM238-0007.jpg</v>
      </c>
      <c r="AD8" s="23" t="str">
        <v>Unknown / not confirmed</v>
      </c>
      <c r="AE8" s="23" t="str">
        <v>Published</v>
      </c>
      <c r="AF8" s="23" t="str">
        <v>Deep search 2026-10-19</v>
      </c>
    </row>
    <row r="9" ht="24" hidden="0" customHeight="1">
      <c r="A9" s="23" t="str">
        <v>CL-ASM238-0008</v>
      </c>
      <c r="B9" s="23" t="str">
        <v>Mighty Morphin Power Rangers</v>
      </c>
      <c r="C9" s="23" t="str">
        <v>#30</v>
      </c>
      <c r="D9" s="21" t="n">
        <v>2018</v>
      </c>
      <c r="E9" s="23" t="str">
        <v>BOOM! Studios</v>
      </c>
      <c r="F9" s="23" t="str">
        <v>Buzz (art); Joana Lafuente (colors)</v>
      </c>
      <c r="G9" s="23" t="str">
        <v>Legends Comics &amp; Games Fresno Exclusive ASM 238 Homage Variant</v>
      </c>
      <c r="H9" s="23" t="str">
        <v>The Amazing Spider-Man #238</v>
      </c>
      <c r="I9" s="23" t="str">
        <v>Parody / homage</v>
      </c>
      <c r="J9" s="23" t="str">
        <v>Lord Drakkon</v>
      </c>
      <c r="K9" s="23" t="str">
        <v>Legends Comics &amp; Games (Fresno)</v>
      </c>
      <c r="L9" s="23" t="str">
        <v>Unknown / not confirmed</v>
      </c>
      <c r="M9" s="23" t="str">
        <v>Unknown / not confirmed</v>
      </c>
      <c r="N9" s="23" t="str">
        <v>Variant cover</v>
      </c>
      <c r="O9" s="23" t="str">
        <v>US / English</v>
      </c>
      <c r="P9" s="22" t="n">
        <v>43327</v>
      </c>
      <c r="Q9" s="23" t="str">
        <v>Not Owned</v>
      </c>
      <c r="R9" s="23" t="str">
        <v>Not supplied</v>
      </c>
      <c r="S9" s="23" t="str">
        <v>Show</v>
      </c>
      <c r="T9" s="23" t="str">
        <v>mighty-morphin-power-rangers-30-2018-legends-comics-games-fresno-exclusive-amazing-spider-man-238-homage</v>
      </c>
      <c r="U9" s="23" t="str">
        <v>Mighty Morphin Power Rangers #30 — Legends Comics &amp; Games Fresno Exclusive ASM 238 Homage Variant</v>
      </c>
      <c r="V9" s="23" t="str">
        <v>Mighty Morphin Power Rangers #30 (BOOM! Studios, 2018) restages The Amazing Spider-Man #238 (1983, John Romita Jr. &amp; John Romita Sr.), starring Power Rangers.</v>
      </c>
      <c r="W9" s="23" t="str">
        <v>Listed on galko's League of Comic Geeks list 'Cover Homage: The Amazing Spider-Man #238'. Variant name says 'ASM 238 Homage'.</v>
      </c>
      <c r="X9" s="23" t="str">
        <v>Variant name names the target. Artist not in the LCG record. Native cover reviewed October 20, 2026; unsupported edition/print-run details remain unconfirmed.</v>
      </c>
      <c r="Y9" s="27" t="str">
        <v>Verified</v>
      </c>
      <c r="Z9" s="25" t="str">
        <v>https://leagueofcomicgeeks.com/comic/2245242/mighty-morphin-power-rangers-30?variant=1524811</v>
      </c>
      <c r="AA9" s="25" t="str">
        <v>https://comic-watch.com/comic-book-reviews/mighty-morphin-power-rangers-30-rangers-together</v>
      </c>
      <c r="AB9" s="25" t="str">
        <v>https://s3.amazonaws.com/comicgeeks/comics/covers/large-1524811.jpg</v>
      </c>
      <c r="AC9" s="23" t="str">
        <v>CL-ASM238-0008.jpg</v>
      </c>
      <c r="AD9" s="23" t="str">
        <v>Unknown / not confirmed</v>
      </c>
      <c r="AE9" s="23" t="str">
        <v>Published</v>
      </c>
      <c r="AF9" s="23" t="str">
        <v>Deep search 2026-10-19</v>
      </c>
    </row>
    <row r="10" ht="24" hidden="0" customHeight="1">
      <c r="A10" s="23" t="str">
        <v>CL-ASM238-0009</v>
      </c>
      <c r="B10" s="23" t="str">
        <v>Rick and Morty</v>
      </c>
      <c r="C10" s="23" t="str">
        <v>#44</v>
      </c>
      <c r="D10" s="21" t="n">
        <v>2018</v>
      </c>
      <c r="E10" s="23" t="str">
        <v>Oni Press</v>
      </c>
      <c r="F10" s="23" t="str">
        <v>Alex Cormack</v>
      </c>
      <c r="G10" s="23" t="str">
        <v>GSUS Comics / Comics Plus Alex Cormack Variant</v>
      </c>
      <c r="H10" s="23" t="str">
        <v>The Amazing Spider-Man #238</v>
      </c>
      <c r="I10" s="23" t="str">
        <v>Parody / homage</v>
      </c>
      <c r="J10" s="23" t="str">
        <v>Rick Sanchez; Morty Smith</v>
      </c>
      <c r="K10" s="23" t="str">
        <v>GSUS Comics / Comics Plus</v>
      </c>
      <c r="L10" s="23" t="str">
        <v>Unknown / not confirmed</v>
      </c>
      <c r="M10" s="23" t="str">
        <v>Unknown / not confirmed</v>
      </c>
      <c r="N10" s="23" t="str">
        <v>Variant cover</v>
      </c>
      <c r="O10" s="23" t="str">
        <v>US / English</v>
      </c>
      <c r="P10" s="22" t="n">
        <v>43432</v>
      </c>
      <c r="Q10" s="23" t="str">
        <v>Not Owned</v>
      </c>
      <c r="R10" s="23" t="str">
        <v>Not supplied</v>
      </c>
      <c r="S10" s="23" t="str">
        <v>Show</v>
      </c>
      <c r="T10" s="23" t="str">
        <v>rick-and-morty-44-2018-gsus-comics-comics-plus-alex-cormack-v-amazing-spider-man-238-homage</v>
      </c>
      <c r="U10" s="23" t="str">
        <v>Rick and Morty #44 — GSUS Comics / Comics Plus Alex Cormack Variant</v>
      </c>
      <c r="V10" s="23" t="str">
        <v>Rick and Morty #44 (Oni Press, 2018) restages The Amazing Spider-Man #238 (1983, John Romita Jr. &amp; John Romita Sr.), starring Rick and Morty.</v>
      </c>
      <c r="W10" s="23" t="str">
        <v>Listed on galko's League of Comic Geeks list 'Cover Homage: The Amazing Spider-Man #238'.</v>
      </c>
      <c r="X10" s="23" t="str">
        <v>Single source (galko). Native cover reviewed October 20, 2026; unsupported edition/print-run details remain unconfirmed. Some depicted identities remain unresolved.</v>
      </c>
      <c r="Y10" s="26" t="str">
        <v>Partial</v>
      </c>
      <c r="Z10" s="25" t="str">
        <v>https://leagueofcomicgeeks.com/comic/5657674/rick-and-morty-44?variant=1775674</v>
      </c>
      <c r="AA10" s="25" t="str">
        <v>https://leagueofcomicgeeks.com/profile/galko/lists/9937/cover-homage-the-amazing-spider-man-238</v>
      </c>
      <c r="AB10" s="25" t="str">
        <v>https://s3.amazonaws.com/comicgeeks/comics/covers/large-1775674.jpg</v>
      </c>
      <c r="AC10" s="23" t="str">
        <v>CL-ASM238-0009.jpg</v>
      </c>
      <c r="AD10" s="23" t="str">
        <v>Unknown / not confirmed</v>
      </c>
      <c r="AE10" s="23" t="str">
        <v>Published</v>
      </c>
      <c r="AF10" s="23" t="str">
        <v>Deep search 2026-10-19</v>
      </c>
    </row>
    <row r="11" ht="36" hidden="0" customHeight="1">
      <c r="A11" s="23" t="str">
        <v>CL-ASM238-0010</v>
      </c>
      <c r="B11" s="23" t="str">
        <v>My Nightmarish Little Venomous Ponies and the Magical Friendship Zombies</v>
      </c>
      <c r="C11" s="23" t="str">
        <v>#1</v>
      </c>
      <c r="D11" s="21" t="n">
        <v>2019</v>
      </c>
      <c r="E11" s="23" t="str">
        <v>Bear Claw Studios (LCG: Other)</v>
      </c>
      <c r="F11" s="23" t="str">
        <v>Jacob Bear (attributed in signed retailer/resale listings)</v>
      </c>
      <c r="G11" s="23" t="str">
        <v>ASM 238 Homage Trump – Trade Ltd 100 Variant</v>
      </c>
      <c r="H11" s="23" t="str">
        <v>The Amazing Spider-Man #238</v>
      </c>
      <c r="I11" s="23" t="str">
        <v>Parody / homage</v>
      </c>
      <c r="J11" s="23" t="str">
        <v>Donald Trump (symbiote parody)</v>
      </c>
      <c r="K11" s="23" t="str">
        <v>Not documented</v>
      </c>
      <c r="L11" s="23" t="str">
        <v>Unknown / not confirmed</v>
      </c>
      <c r="M11" s="23" t="str">
        <v>Ltd 100</v>
      </c>
      <c r="N11" s="23" t="str">
        <v>Variant cover</v>
      </c>
      <c r="O11" s="23" t="str">
        <v>US / English</v>
      </c>
      <c r="P11" s="22" t="str">
        <v>2019 (exact date unconfirmed)</v>
      </c>
      <c r="Q11" s="23" t="str">
        <v>Not Owned</v>
      </c>
      <c r="R11" s="23" t="str">
        <v>Not supplied</v>
      </c>
      <c r="S11" s="23" t="str">
        <v>Show</v>
      </c>
      <c r="T11" s="23" t="str">
        <v>my-nightmarish-little-venomous-ponies-and-the-magical-friendship-zombies-1-2019-asm-238-homage-trump-trade-ltd-100-var-amazing-spider-man-238-homage</v>
      </c>
      <c r="U11" s="23" t="str">
        <v>My Nightmarish Little Venomous Ponies and the Magical Friendship Zombies #1 — ASM 238 Homage Trump – Trade Ltd 100 Variant</v>
      </c>
      <c r="V11" s="23" t="str">
        <v>My Nightmarish Little Venomous Ponies and the Magical Friendship Zombies #1 (Bear Claw Studios (LCG: Other), 2019) restages The Amazing Spider-Man #238 (1983, John Romita Jr. &amp; John Romita Sr.), starring Political parody (Trump) in symbiote form.</v>
      </c>
      <c r="W11" s="23" t="str">
        <v>Listed on galko's League of Comic Geeks list 'Cover Homage: The Amazing Spider-Man #238'. Variant name says 'ASM 238 Homage'.</v>
      </c>
      <c r="X11" s="23" t="str">
        <v>2019-01-01 is a year-placeholder rather than a verified street date. Jacob Bear attribution supported by signed cover listings; exact printing date remains unconfirmed.</v>
      </c>
      <c r="Y11" s="27" t="str">
        <v>Verified</v>
      </c>
      <c r="Z11" s="25" t="str">
        <v>https://leagueofcomicgeeks.com/comic/8955313/my-nightmarish-little-venomous-ponies-and-the-magical-friendship-zombies-1?variant=6025738</v>
      </c>
      <c r="AA11" s="25" t="str">
        <v>https://www.hipcomic.com/listing/my-nightmarish-little-venomous-ponies-donald-trump-cover-signed-jacob-bear-w-coa/14334045</v>
      </c>
      <c r="AB11" s="25" t="str">
        <v>https://s3.amazonaws.com/comicgeeks/comics/covers/large-6025738.jpg</v>
      </c>
      <c r="AC11" s="23" t="str">
        <v>CL-ASM238-0010.jpg</v>
      </c>
      <c r="AD11" s="23" t="str">
        <v>Unknown / not confirmed</v>
      </c>
      <c r="AE11" s="23" t="str">
        <v>Published</v>
      </c>
      <c r="AF11" s="23" t="str">
        <v>Deep search 2026-10-19</v>
      </c>
    </row>
    <row r="12" ht="36" hidden="0" customHeight="1">
      <c r="A12" s="23" t="str">
        <v>CL-ASM238-0011</v>
      </c>
      <c r="B12" s="23" t="str">
        <v>Absolute Carnage: Symbiote Spider-Man</v>
      </c>
      <c r="C12" s="23" t="str">
        <v>#1</v>
      </c>
      <c r="D12" s="21" t="n">
        <v>2019</v>
      </c>
      <c r="E12" s="23" t="str">
        <v>Marvel Comics</v>
      </c>
      <c r="F12" s="23" t="str">
        <v>Mike Mayhew</v>
      </c>
      <c r="G12" s="23" t="str">
        <v>The Comic Mint Mike Mayhew Variant (+ NYCC 2019 Variant, Virgin Variant)</v>
      </c>
      <c r="H12" s="23" t="str">
        <v>The Amazing Spider-Man #238</v>
      </c>
      <c r="I12" s="23" t="str">
        <v>Direct homage</v>
      </c>
      <c r="J12" s="23" t="str">
        <v>Carnage</v>
      </c>
      <c r="K12" s="23" t="str">
        <v>The Comic Mint</v>
      </c>
      <c r="L12" s="23" t="str">
        <v>NYCC 2019</v>
      </c>
      <c r="M12" s="23" t="str">
        <v>Unknown / not confirmed</v>
      </c>
      <c r="N12" s="23" t="str">
        <v>Variant cover; Virgin</v>
      </c>
      <c r="O12" s="23" t="str">
        <v>US / English</v>
      </c>
      <c r="P12" s="22" t="n">
        <v>43712</v>
      </c>
      <c r="Q12" s="23" t="str">
        <v>Not Owned</v>
      </c>
      <c r="R12" s="23" t="str">
        <v>Not supplied</v>
      </c>
      <c r="S12" s="23" t="str">
        <v>Show</v>
      </c>
      <c r="T12" s="23" t="str">
        <v>absolute-carnage-symbiote-spider-man-1-2019-the-comic-mint-mike-mayhew-variant-ny-amazing-spider-man-238-homage</v>
      </c>
      <c r="U12" s="23" t="str">
        <v>Absolute Carnage: Symbiote Spider-Man #1 — The Comic Mint Mike Mayhew Variant (+ NYCC 2019 Variant, Virgin Variant)</v>
      </c>
      <c r="V12" s="23" t="str">
        <v>Absolute Carnage: Symbiote Spider-Man #1 (Marvel Comics, 2019) restages The Amazing Spider-Man #238 (1983, John Romita Jr. &amp; John Romita Sr.), starring Symbiote Spider-Man / Carnage.</v>
      </c>
      <c r="W12" s="23" t="str">
        <v>Listed on galko's League of Comic Geeks list 'Cover Homage: The Amazing Spider-Man #238'.</v>
      </c>
      <c r="X12" s="23" t="str">
        <v>Consolidated 3 versions (trade, NYCC 2019, virgin). Single source (galko). Native cover reviewed October 20, 2026; unsupported edition/print-run details remain unconfirmed.</v>
      </c>
      <c r="Y12" s="26" t="str">
        <v>Partial</v>
      </c>
      <c r="Z12" s="25" t="str">
        <v>https://leagueofcomicgeeks.com/comic/1854393/absolute-carnage-symbiote-spider-man-1?variant=4804127</v>
      </c>
      <c r="AA12" s="25" t="str">
        <v>https://leagueofcomicgeeks.com/profile/galko/lists/9937/cover-homage-the-amazing-spider-man-238</v>
      </c>
      <c r="AB12" s="25" t="str">
        <v>https://s3.amazonaws.com/comicgeeks/comics/covers/large-4804127.jpg</v>
      </c>
      <c r="AC12" s="23" t="str">
        <v>CL-ASM238-0011.jpg</v>
      </c>
      <c r="AD12" s="23" t="str">
        <v>Unknown / not confirmed</v>
      </c>
      <c r="AE12" s="23" t="str">
        <v>Published</v>
      </c>
      <c r="AF12" s="23" t="str">
        <v>Deep search 2026-10-19</v>
      </c>
    </row>
    <row r="13" ht="36" hidden="0" customHeight="1">
      <c r="A13" s="23" t="str">
        <v>CL-ASM238-0012</v>
      </c>
      <c r="B13" s="23" t="str">
        <v>Supergirl</v>
      </c>
      <c r="C13" s="23" t="str">
        <v>#35</v>
      </c>
      <c r="D13" s="21" t="n">
        <v>2019</v>
      </c>
      <c r="E13" s="23" t="str">
        <v>DC Comics</v>
      </c>
      <c r="F13" s="23" t="str">
        <v>Jesús Merino (art); FCO Plascencia (colors)</v>
      </c>
      <c r="G13" s="23" t="str">
        <v>Standard cover (Year of the Villain)</v>
      </c>
      <c r="H13" s="23" t="str">
        <v>The Amazing Spider-Man #238</v>
      </c>
      <c r="I13" s="23" t="str">
        <v>Direct homage</v>
      </c>
      <c r="J13" s="23" t="str">
        <v>Leviathan</v>
      </c>
      <c r="K13" s="23" t="str">
        <v>Not applicable</v>
      </c>
      <c r="L13" s="23" t="str">
        <v>Not applicable</v>
      </c>
      <c r="M13" s="23" t="str">
        <v>Unknown / not confirmed</v>
      </c>
      <c r="N13" s="23" t="str">
        <v>Standard cover</v>
      </c>
      <c r="O13" s="23" t="str">
        <v>US / English</v>
      </c>
      <c r="P13" s="22" t="n">
        <v>43747</v>
      </c>
      <c r="Q13" s="23" t="str">
        <v>Not Owned</v>
      </c>
      <c r="R13" s="23" t="str">
        <v>Not supplied</v>
      </c>
      <c r="S13" s="23" t="str">
        <v>Show</v>
      </c>
      <c r="T13" s="23" t="str">
        <v>supergirl-35-2019-standard-cover-year-of-the-villain-amazing-spider-man-238-homage</v>
      </c>
      <c r="U13" s="23" t="str">
        <v>Supergirl #35 — Standard cover (Year of the Villain)</v>
      </c>
      <c r="V13" s="23" t="str">
        <v>Supergirl #35 (DC Comics, 2019) restages The Amazing Spider-Man #238 (1983, John Romita Jr. &amp; John Romita Sr.), starring Supergirl / Leviathan.</v>
      </c>
      <c r="W13" s="23" t="str">
        <v>Listed on galko's League of Comic Geeks list 'Cover Homage: The Amazing Spider-Man #238'.</v>
      </c>
      <c r="X13" s="23" t="str">
        <v>Hooded Leviathan figure in the Hobgoblin pose. Cover artist not named in the galko/LCG record. Single source (galko). Native cover reviewed October 20, 2026; unsupported edition/print-run details remain unconfirmed.</v>
      </c>
      <c r="Y13" s="26" t="str">
        <v>Partial</v>
      </c>
      <c r="Z13" s="25" t="str">
        <v>https://leagueofcomicgeeks.com/comic/6022756/supergirl-35</v>
      </c>
      <c r="AA13" s="25" t="str">
        <v>https://www.comics.org/issue/2023160/</v>
      </c>
      <c r="AB13" s="25" t="str">
        <v>https://s3.amazonaws.com/comicgeeks/comics/covers/large-6022756.jpg</v>
      </c>
      <c r="AC13" s="23" t="str">
        <v>CL-ASM238-0012.jpg</v>
      </c>
      <c r="AD13" s="23" t="str">
        <v>Unknown / not confirmed</v>
      </c>
      <c r="AE13" s="23" t="str">
        <v>Published</v>
      </c>
      <c r="AF13" s="23" t="str">
        <v>Deep search 2026-10-19</v>
      </c>
    </row>
    <row r="14" ht="36" hidden="0" customHeight="1">
      <c r="A14" s="23" t="str">
        <v>CL-ASM238-0013</v>
      </c>
      <c r="B14" s="23" t="str">
        <v>Spider-Ham</v>
      </c>
      <c r="C14" s="23" t="str">
        <v>#5</v>
      </c>
      <c r="D14" s="21" t="n">
        <v>2020</v>
      </c>
      <c r="E14" s="23" t="str">
        <v>Marvel Comics</v>
      </c>
      <c r="F14" s="23" t="str">
        <v>Will Robson (art); Erick Arciniega (colors)</v>
      </c>
      <c r="G14" s="23" t="str">
        <v>Standard cover</v>
      </c>
      <c r="H14" s="23" t="str">
        <v>The Amazing Spider-Man #238</v>
      </c>
      <c r="I14" s="23" t="str">
        <v>Parody / homage</v>
      </c>
      <c r="J14" s="23" t="str">
        <v>Spider-Ham (Peter Porker)</v>
      </c>
      <c r="K14" s="23" t="str">
        <v>Not applicable</v>
      </c>
      <c r="L14" s="23" t="str">
        <v>Not applicable</v>
      </c>
      <c r="M14" s="23" t="str">
        <v>Unknown / not confirmed</v>
      </c>
      <c r="N14" s="23" t="str">
        <v>Standard cover</v>
      </c>
      <c r="O14" s="23" t="str">
        <v>US / English</v>
      </c>
      <c r="P14" s="22" t="n">
        <v>44006</v>
      </c>
      <c r="Q14" s="23" t="str">
        <v>Not Owned</v>
      </c>
      <c r="R14" s="23" t="str">
        <v>Not supplied</v>
      </c>
      <c r="S14" s="23" t="str">
        <v>Show</v>
      </c>
      <c r="T14" s="23" t="str">
        <v>spider-ham-5-2020-standard-cover-amazing-spider-man-238-homage</v>
      </c>
      <c r="U14" s="23" t="str">
        <v>Spider-Ham #5 — Standard cover</v>
      </c>
      <c r="V14" s="23" t="str">
        <v>Spider-Ham #5 (Marvel Comics, 2020) restages The Amazing Spider-Man #238 (1983, John Romita Jr. &amp; John Romita Sr.), starring Spider-Ham.</v>
      </c>
      <c r="W14" s="23" t="str">
        <v>Listed on galko's League of Comic Geeks list 'Cover Homage: The Amazing Spider-Man #238'.</v>
      </c>
      <c r="X14" s="23" t="str">
        <v>Regular cover by Will Robson, distinct from the Alex Saviuk incentive variant. Jackal parody identity not independently confirmed; named generally rather than importing story cast. Some depicted identities remain unresolved.</v>
      </c>
      <c r="Y14" s="26" t="str">
        <v>Verified</v>
      </c>
      <c r="Z14" s="25" t="str">
        <v>https://leagueofcomicgeeks.com/comic/9492340/spider-ham-5</v>
      </c>
      <c r="AA14" s="25" t="str">
        <v>https://www.midtowncomics.com/product/1920281</v>
      </c>
      <c r="AB14" s="25" t="str">
        <v>https://s3.amazonaws.com/comicgeeks/comics/covers/large-9492340.jpg</v>
      </c>
      <c r="AC14" s="23" t="str">
        <v>CL-ASM238-0013.jpg</v>
      </c>
      <c r="AD14" s="23" t="str">
        <v>Unknown / not confirmed</v>
      </c>
      <c r="AE14" s="23" t="str">
        <v>Published</v>
      </c>
      <c r="AF14" s="23" t="str">
        <v>Deep search 2026-10-19</v>
      </c>
    </row>
    <row r="15" ht="24" hidden="0" customHeight="1">
      <c r="A15" s="23" t="str">
        <v>CL-ASM238-0014</v>
      </c>
      <c r="B15" s="23" t="str">
        <v>Hellions</v>
      </c>
      <c r="C15" s="23" t="str">
        <v>#3</v>
      </c>
      <c r="D15" s="21" t="n">
        <v>2020</v>
      </c>
      <c r="E15" s="23" t="str">
        <v>Marvel Comics</v>
      </c>
      <c r="F15" s="23" t="str">
        <v>Jay Anacleto</v>
      </c>
      <c r="G15" s="23" t="str">
        <v>Unknown Comics Jay Anacleto Variant (+ Green Virgin, Red Virgin)</v>
      </c>
      <c r="H15" s="23" t="str">
        <v>The Amazing Spider-Man #238</v>
      </c>
      <c r="I15" s="23" t="str">
        <v>Direct homage</v>
      </c>
      <c r="J15" s="23" t="str">
        <v>Madelyne Pryor (Goblin Queen)</v>
      </c>
      <c r="K15" s="23" t="str">
        <v>Not documented</v>
      </c>
      <c r="L15" s="23" t="str">
        <v>Unknown / not confirmed</v>
      </c>
      <c r="M15" s="23" t="str">
        <v>Unknown / not confirmed</v>
      </c>
      <c r="N15" s="23" t="str">
        <v>Variant cover; Virgin</v>
      </c>
      <c r="O15" s="23" t="str">
        <v>US / English</v>
      </c>
      <c r="P15" s="22" t="n">
        <v>44069</v>
      </c>
      <c r="Q15" s="23" t="str">
        <v>Not Owned</v>
      </c>
      <c r="R15" s="23" t="str">
        <v>Not supplied</v>
      </c>
      <c r="S15" s="23" t="str">
        <v>Show</v>
      </c>
      <c r="T15" s="23" t="str">
        <v>hellions-3-2020-unknown-comics-jay-anacleto-variant-g-amazing-spider-man-238-homage</v>
      </c>
      <c r="U15" s="23" t="str">
        <v>Hellions #3 — Unknown Comics Jay Anacleto Variant (+ Green Virgin, Red Virgin)</v>
      </c>
      <c r="V15" s="23" t="str">
        <v>Hellions #3 (Marvel Comics, 2020) restages The Amazing Spider-Man #238 (1983, John Romita Jr. &amp; John Romita Sr.), starring Madelyne Pryor.</v>
      </c>
      <c r="W15" s="23" t="str">
        <v>Listed on galko's League of Comic Geeks list 'Cover Homage: The Amazing Spider-Man #238'.</v>
      </c>
      <c r="X15" s="23" t="str">
        <v>Consolidated 3 versions. Single source (galko). Native cover reviewed October 20, 2026; unsupported edition/print-run details remain unconfirmed.</v>
      </c>
      <c r="Y15" s="26" t="str">
        <v>Partial</v>
      </c>
      <c r="Z15" s="25" t="str">
        <v>https://leagueofcomicgeeks.com/comic/9823866/hellions-3?variant=7194668</v>
      </c>
      <c r="AA15" s="25" t="str">
        <v>https://leagueofcomicgeeks.com/profile/galko/lists/9937/cover-homage-the-amazing-spider-man-238</v>
      </c>
      <c r="AB15" s="25" t="str">
        <v>https://s3.amazonaws.com/comicgeeks/comics/covers/large-7194668.jpg</v>
      </c>
      <c r="AC15" s="23" t="str">
        <v>CL-ASM238-0014.jpg</v>
      </c>
      <c r="AD15" s="23" t="str">
        <v>Unknown / not confirmed</v>
      </c>
      <c r="AE15" s="23" t="str">
        <v>Published</v>
      </c>
      <c r="AF15" s="23" t="str">
        <v>Deep search 2026-10-19</v>
      </c>
    </row>
    <row r="16" ht="36" hidden="0" customHeight="1">
      <c r="A16" s="23" t="str">
        <v>CL-ASM238-0015</v>
      </c>
      <c r="B16" s="23" t="str">
        <v>The Amazing Spider-Man</v>
      </c>
      <c r="C16" s="23" t="str">
        <v>#56</v>
      </c>
      <c r="D16" s="21" t="n">
        <v>2021</v>
      </c>
      <c r="E16" s="23" t="str">
        <v>Marvel Comics</v>
      </c>
      <c r="F16" s="23" t="str">
        <v>Mark Bagley (pencils); John Dell (inks); Edgar Delgado (colors)</v>
      </c>
      <c r="G16" s="23" t="str">
        <v>Standard cover (Last Remains)</v>
      </c>
      <c r="H16" s="23" t="str">
        <v>The Amazing Spider-Man #238</v>
      </c>
      <c r="I16" s="23" t="str">
        <v>Direct homage</v>
      </c>
      <c r="J16" s="23" t="str">
        <v>Norman Osborn; Kingpin (Wilson Fisk)</v>
      </c>
      <c r="K16" s="23" t="str">
        <v>Not applicable</v>
      </c>
      <c r="L16" s="23" t="str">
        <v>Not applicable</v>
      </c>
      <c r="M16" s="23" t="str">
        <v>Unknown / not confirmed</v>
      </c>
      <c r="N16" s="23" t="str">
        <v>Standard cover</v>
      </c>
      <c r="O16" s="23" t="str">
        <v>US / English</v>
      </c>
      <c r="P16" s="22" t="n">
        <v>44202</v>
      </c>
      <c r="Q16" s="23" t="str">
        <v>Not Owned</v>
      </c>
      <c r="R16" s="23" t="str">
        <v>Not supplied</v>
      </c>
      <c r="S16" s="23" t="str">
        <v>Show</v>
      </c>
      <c r="T16" s="23" t="str">
        <v>the-amazing-spider-man-56-2021-standard-cover-last-remains-amazing-spider-man-238-homage</v>
      </c>
      <c r="U16" s="23" t="str">
        <v>The Amazing Spider-Man #56 — Standard cover (Last Remains)</v>
      </c>
      <c r="V16" s="23" t="str">
        <v>The Amazing Spider-Man #56 (Marvel Comics, 2021) restages The Amazing Spider-Man #238 (1983, John Romita Jr. &amp; John Romita Sr.), starring Kingpin and Norman Osborn.</v>
      </c>
      <c r="W16" s="23" t="str">
        <v>Listed on galko's League of Comic Geeks list 'Cover Homage: The Amazing Spider-Man #238'.</v>
      </c>
      <c r="X16" s="23" t="str">
        <v>Villains tearing the costume in the Hobgoblin pose. Cover artist not named in the galko/LCG record. Single source (galko). Native cover reviewed October 20, 2026; unsupported edition/print-run details remain unconfirmed.</v>
      </c>
      <c r="Y16" s="26" t="str">
        <v>Verified</v>
      </c>
      <c r="Z16" s="25" t="str">
        <v>https://leagueofcomicgeeks.com/comic/6407522/the-amazing-spider-man-56</v>
      </c>
      <c r="AA16" s="25" t="str">
        <v>https://www.spidermancrawlspace.com/2021/01/alford-notes-amazing-spider-man-56/</v>
      </c>
      <c r="AB16" s="25" t="str">
        <v>https://s3.amazonaws.com/comicgeeks/comics/covers/large-6407522.jpg</v>
      </c>
      <c r="AC16" s="23" t="str">
        <v>CL-ASM238-0015.jpg</v>
      </c>
      <c r="AD16" s="23" t="str">
        <v>Unknown / not confirmed</v>
      </c>
      <c r="AE16" s="23" t="str">
        <v>Published</v>
      </c>
      <c r="AF16" s="23" t="str">
        <v>Deep search 2026-10-19</v>
      </c>
    </row>
    <row r="17" ht="24" hidden="0" customHeight="1">
      <c r="A17" s="23" t="str">
        <v>CL-ASM238-0016</v>
      </c>
      <c r="B17" s="23" t="str">
        <v>The Amazing Spider-Man</v>
      </c>
      <c r="C17" s="23" t="str">
        <v>#61</v>
      </c>
      <c r="D17" s="21" t="n">
        <v>2021</v>
      </c>
      <c r="E17" s="23" t="str">
        <v>Marvel Comics</v>
      </c>
      <c r="F17" s="23" t="str">
        <v>Mike Mayhew</v>
      </c>
      <c r="G17" s="23" t="str">
        <v>The Comic Mint Mike Mayhew Variant</v>
      </c>
      <c r="H17" s="23" t="str">
        <v>The Amazing Spider-Man #238</v>
      </c>
      <c r="I17" s="23" t="str">
        <v>Direct homage</v>
      </c>
      <c r="J17" s="23" t="str">
        <v>Spider-Man (Peter Parker)</v>
      </c>
      <c r="K17" s="23" t="str">
        <v>The Comic Mint</v>
      </c>
      <c r="L17" s="23" t="str">
        <v>Unknown / not confirmed</v>
      </c>
      <c r="M17" s="23" t="str">
        <v>Ltd 800 (numbered COA)</v>
      </c>
      <c r="N17" s="23" t="str">
        <v>Variant cover</v>
      </c>
      <c r="O17" s="23" t="str">
        <v>US / English</v>
      </c>
      <c r="P17" s="22" t="n">
        <v>44265</v>
      </c>
      <c r="Q17" s="23" t="str">
        <v>Not Owned</v>
      </c>
      <c r="R17" s="23" t="str">
        <v>Not supplied</v>
      </c>
      <c r="S17" s="23" t="str">
        <v>Show</v>
      </c>
      <c r="T17" s="23" t="str">
        <v>the-amazing-spider-man-61-2021-the-comic-mint-mike-mayhew-variant-amazing-spider-man-238-homage</v>
      </c>
      <c r="U17" s="23" t="str">
        <v>The Amazing Spider-Man #61 — The Comic Mint Mike Mayhew Variant</v>
      </c>
      <c r="V17" s="23" t="str">
        <v>The Amazing Spider-Man #61 (Marvel Comics, 2021) restages The Amazing Spider-Man #238 (1983, John Romita Jr. &amp; John Romita Sr.), starring Spider-Man.</v>
      </c>
      <c r="W17" s="23" t="str">
        <v>Listed on galko's League of Comic Geeks list 'Cover Homage: The Amazing Spider-Man #238'. Sad Lemon Comics lists it as an 'ASM 238 Homage Variant'.</v>
      </c>
      <c r="X17" s="23" t="str">
        <v>Retailer (Sad Lemon Comics) names the target. Native cover reviewed October 20, 2026; unsupported edition/print-run details remain unconfirmed.</v>
      </c>
      <c r="Y17" s="27" t="str">
        <v>Verified</v>
      </c>
      <c r="Z17" s="25" t="str">
        <v>https://leagueofcomicgeeks.com/comic/3675692/the-amazing-spider-man-61?variant=9454721</v>
      </c>
      <c r="AA17" s="25" t="str">
        <v>https://www.sadlemoncomics.com/products/amazing-spider-man-61-mike-mayhew-asm-238-homage-variant-limited-to-800-with-numbered-coa-1</v>
      </c>
      <c r="AB17" s="25" t="str">
        <v>https://s3.amazonaws.com/comicgeeks/comics/covers/large-9454721.jpg</v>
      </c>
      <c r="AC17" s="23" t="str">
        <v>CL-ASM238-0016.jpg</v>
      </c>
      <c r="AD17" s="23" t="str">
        <v>Unknown / not confirmed</v>
      </c>
      <c r="AE17" s="23" t="str">
        <v>Published</v>
      </c>
      <c r="AF17" s="23" t="str">
        <v>Deep search 2026-10-19</v>
      </c>
    </row>
    <row r="18" ht="24" hidden="0" customHeight="1">
      <c r="A18" s="23" t="str">
        <v>CL-ASM238-0017</v>
      </c>
      <c r="B18" s="23" t="str">
        <v>Moon Knight</v>
      </c>
      <c r="C18" s="23" t="str">
        <v>#1</v>
      </c>
      <c r="D18" s="21" t="n">
        <v>2021</v>
      </c>
      <c r="E18" s="23" t="str">
        <v>Marvel Comics</v>
      </c>
      <c r="F18" s="23" t="str">
        <v>Tyler Kirkham</v>
      </c>
      <c r="G18" s="23" t="str">
        <v>Gotham City Limit Tyler Kirkham Variant (+ Virgin)</v>
      </c>
      <c r="H18" s="23" t="str">
        <v>The Amazing Spider-Man #238</v>
      </c>
      <c r="I18" s="23" t="str">
        <v>Direct homage</v>
      </c>
      <c r="J18" s="23" t="str">
        <v>Moon Knight (Marc Spector)</v>
      </c>
      <c r="K18" s="23" t="str">
        <v>Gotham City Limit</v>
      </c>
      <c r="L18" s="23" t="str">
        <v>Unknown / not confirmed</v>
      </c>
      <c r="M18" s="23" t="str">
        <v>Trade ltd 3,000; Virgin ltd 1,000</v>
      </c>
      <c r="N18" s="23" t="str">
        <v>Variant cover; Virgin</v>
      </c>
      <c r="O18" s="23" t="str">
        <v>US / English</v>
      </c>
      <c r="P18" s="22" t="n">
        <v>44398</v>
      </c>
      <c r="Q18" s="23" t="str">
        <v>Not Owned</v>
      </c>
      <c r="R18" s="23" t="str">
        <v>Not supplied</v>
      </c>
      <c r="S18" s="23" t="str">
        <v>Show</v>
      </c>
      <c r="T18" s="23" t="str">
        <v>moon-knight-1-2021-gotham-city-limit-tyler-kirkham-variant-amazing-spider-man-238-homage</v>
      </c>
      <c r="U18" s="23" t="str">
        <v>Moon Knight #1 — Gotham City Limit Tyler Kirkham Variant (+ Virgin)</v>
      </c>
      <c r="V18" s="23" t="str">
        <v>Moon Knight #1 (Marvel Comics, 2021) restages The Amazing Spider-Man #238 (1983, John Romita Jr. &amp; John Romita Sr.), starring Moon Knight.</v>
      </c>
      <c r="W18" s="23" t="str">
        <v>Listed on galko's League of Comic Geeks list 'Cover Homage: The Amazing Spider-Man #238'. 7 Ate 9 Comics and Sad Lemon Comics list it as an 'ASM #238 Homage Variant'.</v>
      </c>
      <c r="X18" s="23" t="str">
        <v>Consolidated 2 versions. Native cover reviewed October 20, 2026; unsupported edition/print-run details remain unconfirmed.</v>
      </c>
      <c r="Y18" s="27" t="str">
        <v>Verified</v>
      </c>
      <c r="Z18" s="25" t="str">
        <v>https://leagueofcomicgeeks.com/comic/4474880/moon-knight-1?variant=6861057</v>
      </c>
      <c r="AA18" s="25" t="str">
        <v>https://www.classicollectibles.com/product-page/pre-order-moon-knight-1-asm-238-homage-variants</v>
      </c>
      <c r="AB18" s="25" t="str">
        <v>https://s3.amazonaws.com/comicgeeks/comics/covers/large-6861057.jpg</v>
      </c>
      <c r="AC18" s="23" t="str">
        <v>CL-ASM238-0017.jpg</v>
      </c>
      <c r="AD18" s="23" t="str">
        <v>Unknown / not confirmed</v>
      </c>
      <c r="AE18" s="23" t="str">
        <v>Published</v>
      </c>
      <c r="AF18" s="23" t="str">
        <v>Deep search 2026-10-19</v>
      </c>
    </row>
    <row r="19" ht="24" hidden="0" customHeight="1">
      <c r="A19" s="23" t="str">
        <v>CL-ASM238-0018</v>
      </c>
      <c r="B19" s="23" t="str">
        <v>Darkhawk</v>
      </c>
      <c r="C19" s="23" t="str">
        <v>#5</v>
      </c>
      <c r="D19" s="21" t="n">
        <v>2022</v>
      </c>
      <c r="E19" s="23" t="str">
        <v>Marvel Comics</v>
      </c>
      <c r="F19" s="23" t="str">
        <v>Taurin Clarke</v>
      </c>
      <c r="G19" s="23" t="str">
        <v>Unknown Comics / Street Level Hero / Comic Traders Taurin Clarke Variant (+ Virgin)</v>
      </c>
      <c r="H19" s="23" t="str">
        <v>The Amazing Spider-Man #238</v>
      </c>
      <c r="I19" s="23" t="str">
        <v>Direct homage</v>
      </c>
      <c r="J19" s="23" t="str">
        <v>Darkhawk</v>
      </c>
      <c r="K19" s="23" t="str">
        <v>Not documented</v>
      </c>
      <c r="L19" s="23" t="str">
        <v>Unknown / not confirmed</v>
      </c>
      <c r="M19" s="23" t="str">
        <v>Unknown / not confirmed</v>
      </c>
      <c r="N19" s="23" t="str">
        <v>Variant cover; Virgin</v>
      </c>
      <c r="O19" s="23" t="str">
        <v>US / English</v>
      </c>
      <c r="P19" s="22" t="n">
        <v>44573</v>
      </c>
      <c r="Q19" s="23" t="str">
        <v>Not Owned</v>
      </c>
      <c r="R19" s="23" t="str">
        <v>Not supplied</v>
      </c>
      <c r="S19" s="23" t="str">
        <v>Show</v>
      </c>
      <c r="T19" s="23" t="str">
        <v>darkhawk-5-2022-unknown-comics-street-level-hero-com-amazing-spider-man-238-homage</v>
      </c>
      <c r="U19" s="23" t="str">
        <v>Darkhawk #5 — Unknown Comics / Street Level Hero / Comic Traders Taurin Clarke Variant (+ Virgin)</v>
      </c>
      <c r="V19" s="23" t="str">
        <v>Darkhawk #5 (Marvel Comics, 2022) restages The Amazing Spider-Man #238 (1983, John Romita Jr. &amp; John Romita Sr.), starring Darkhawk.</v>
      </c>
      <c r="W19" s="23" t="str">
        <v>Listed on galko's League of Comic Geeks list 'Cover Homage: The Amazing Spider-Man #238'.</v>
      </c>
      <c r="X19" s="23" t="str">
        <v>Consolidated 2 versions. Single source (galko). Native cover reviewed October 20, 2026; unsupported edition/print-run details remain unconfirmed.</v>
      </c>
      <c r="Y19" s="26" t="str">
        <v>Partial</v>
      </c>
      <c r="Z19" s="25" t="str">
        <v>https://leagueofcomicgeeks.com/comic/1814895/darkhawk-5?variant=9862144</v>
      </c>
      <c r="AA19" s="25" t="str">
        <v>https://leagueofcomicgeeks.com/profile/galko/lists/9937/cover-homage-the-amazing-spider-man-238</v>
      </c>
      <c r="AB19" s="25" t="str">
        <v>https://s3.amazonaws.com/comicgeeks/comics/covers/large-9862144.jpg</v>
      </c>
      <c r="AC19" s="23" t="str">
        <v>CL-ASM238-0018.jpg</v>
      </c>
      <c r="AD19" s="23" t="str">
        <v>Unknown / not confirmed</v>
      </c>
      <c r="AE19" s="23" t="str">
        <v>Published</v>
      </c>
      <c r="AF19" s="23" t="str">
        <v>Deep search 2026-10-19</v>
      </c>
    </row>
    <row r="20" ht="24" hidden="0" customHeight="1">
      <c r="A20" s="23" t="str">
        <v>CL-ASM238-0019</v>
      </c>
      <c r="B20" s="23" t="str">
        <v>The Amazing Spider-Man</v>
      </c>
      <c r="C20" s="23" t="str">
        <v>#88</v>
      </c>
      <c r="D20" s="21" t="n">
        <v>2022</v>
      </c>
      <c r="E20" s="23" t="str">
        <v>Marvel Comics</v>
      </c>
      <c r="F20" s="23" t="str">
        <v>Tyler Kirkham</v>
      </c>
      <c r="G20" s="23" t="str">
        <v>Gotham City Limit Tyler Kirkham ASM 238 Homage Variant (+ Virgin)</v>
      </c>
      <c r="H20" s="23" t="str">
        <v>The Amazing Spider-Man #238</v>
      </c>
      <c r="I20" s="23" t="str">
        <v>Direct homage</v>
      </c>
      <c r="J20" s="23" t="str">
        <v>Queen Goblin</v>
      </c>
      <c r="K20" s="23" t="str">
        <v>Gotham City Limit</v>
      </c>
      <c r="L20" s="23" t="str">
        <v>Unknown / not confirmed</v>
      </c>
      <c r="M20" s="23" t="str">
        <v>Unknown / not confirmed</v>
      </c>
      <c r="N20" s="23" t="str">
        <v>Variant cover; Virgin</v>
      </c>
      <c r="O20" s="23" t="str">
        <v>US / English</v>
      </c>
      <c r="P20" s="22" t="n">
        <v>44594</v>
      </c>
      <c r="Q20" s="23" t="str">
        <v>Not Owned</v>
      </c>
      <c r="R20" s="23" t="str">
        <v>Not supplied</v>
      </c>
      <c r="S20" s="23" t="str">
        <v>Show</v>
      </c>
      <c r="T20" s="23" t="str">
        <v>the-amazing-spider-man-88-2022-gotham-city-limit-tyler-kirkham-asm-238-amazing-spider-man-238-homage</v>
      </c>
      <c r="U20" s="23" t="str">
        <v>The Amazing Spider-Man #88 — Gotham City Limit Tyler Kirkham ASM 238 Homage Variant (+ Virgin)</v>
      </c>
      <c r="V20" s="23" t="str">
        <v>The Amazing Spider-Man #88 (Marvel Comics, 2022) restages The Amazing Spider-Man #238 (1983, John Romita Jr. &amp; John Romita Sr.), starring Queen Goblin.</v>
      </c>
      <c r="W20" s="23" t="str">
        <v>Listed on galko's League of Comic Geeks list 'Cover Homage: The Amazing Spider-Man #238'. Variant name says 'ASM 238 Homage'.</v>
      </c>
      <c r="X20" s="23" t="str">
        <v>Consolidated 2 versions. Native cover reviewed October 20, 2026; unsupported edition/print-run details remain unconfirmed.</v>
      </c>
      <c r="Y20" s="27" t="str">
        <v>Verified</v>
      </c>
      <c r="Z20" s="25" t="str">
        <v>https://leagueofcomicgeeks.com/comic/6697666/the-amazing-spider-man-88?variant=6815236</v>
      </c>
      <c r="AA20" s="25" t="str">
        <v>https://leagueofcomicgeeks.com/profile/galko/lists/9937/cover-homage-the-amazing-spider-man-238</v>
      </c>
      <c r="AB20" s="25" t="str">
        <v>https://s3.amazonaws.com/comicgeeks/comics/covers/large-6815236.jpg</v>
      </c>
      <c r="AC20" s="23" t="str">
        <v>CL-ASM238-0019.jpg</v>
      </c>
      <c r="AD20" s="23" t="str">
        <v>Unknown / not confirmed</v>
      </c>
      <c r="AE20" s="23" t="str">
        <v>Published</v>
      </c>
      <c r="AF20" s="23" t="str">
        <v>Deep search 2026-10-19</v>
      </c>
    </row>
    <row r="21" ht="36" hidden="0" customHeight="1">
      <c r="A21" s="23" t="str">
        <v>CL-ASM238-0020</v>
      </c>
      <c r="B21" s="23" t="str">
        <v>Red Room: Trigger Warnings</v>
      </c>
      <c r="C21" s="23" t="str">
        <v>#2</v>
      </c>
      <c r="D21" s="21" t="n">
        <v>2022</v>
      </c>
      <c r="E21" s="23" t="str">
        <v>Fantagraphics Books</v>
      </c>
      <c r="F21" s="23" t="str">
        <v>Trey Antley</v>
      </c>
      <c r="G21" s="23" t="str">
        <v>Bombardier and Son Trey Antley Variant</v>
      </c>
      <c r="H21" s="23" t="str">
        <v>The Amazing Spider-Man #238</v>
      </c>
      <c r="I21" s="23" t="str">
        <v>Parody / homage</v>
      </c>
      <c r="J21" s="23" t="str">
        <v>Red Room killer (unnamed)</v>
      </c>
      <c r="K21" s="23" t="str">
        <v>Bombardier and Son</v>
      </c>
      <c r="L21" s="23" t="str">
        <v>Unknown / not confirmed</v>
      </c>
      <c r="M21" s="23" t="str">
        <v>Unknown / not confirmed</v>
      </c>
      <c r="N21" s="23" t="str">
        <v>Variant cover</v>
      </c>
      <c r="O21" s="23" t="str">
        <v>US / English</v>
      </c>
      <c r="P21" s="22" t="n">
        <v>44657</v>
      </c>
      <c r="Q21" s="23" t="str">
        <v>Not Owned</v>
      </c>
      <c r="R21" s="23" t="str">
        <v>Not supplied</v>
      </c>
      <c r="S21" s="23" t="str">
        <v>Show</v>
      </c>
      <c r="T21" s="23" t="str">
        <v>red-room-trigger-warnings-2-2022-bombardier-and-son-trey-antley-variant-amazing-spider-man-238-homage</v>
      </c>
      <c r="U21" s="23" t="str">
        <v>Red Room: Trigger Warnings #2 — Bombardier and Son Trey Antley Variant</v>
      </c>
      <c r="V21" s="23" t="str">
        <v>Red Room: Trigger Warnings #2 (Fantagraphics Books, 2022) restages The Amazing Spider-Man #238 (1983, John Romita Jr. &amp; John Romita Sr.), starring Red Room killer.</v>
      </c>
      <c r="W21" s="23" t="str">
        <v>Listed on galko's League of Comic Geeks list 'Cover Homage: The Amazing Spider-Man #238'.</v>
      </c>
      <c r="X21" s="23" t="str">
        <v>Includes the 'FREE' sticker box from the original. Mature title. Single source (galko). Native cover reviewed October 20, 2026; unsupported edition/print-run details remain unconfirmed. Some depicted identities remain unresolved.</v>
      </c>
      <c r="Y21" s="26" t="str">
        <v>Partial</v>
      </c>
      <c r="Z21" s="25" t="str">
        <v>https://leagueofcomicgeeks.com/comic/8103020/red-room-trigger-warnings-2?variant=6016930</v>
      </c>
      <c r="AA21" s="25" t="str">
        <v>https://leagueofcomicgeeks.com/profile/galko/lists/9937/cover-homage-the-amazing-spider-man-238</v>
      </c>
      <c r="AB21" s="25" t="str">
        <v>https://s3.amazonaws.com/comicgeeks/comics/covers/large-6016930.jpg</v>
      </c>
      <c r="AC21" s="23" t="str">
        <v>CL-ASM238-0020.jpg</v>
      </c>
      <c r="AD21" s="23" t="str">
        <v>Unknown / not confirmed</v>
      </c>
      <c r="AE21" s="23" t="str">
        <v>Published</v>
      </c>
      <c r="AF21" s="23" t="str">
        <v>Deep search 2026-10-19</v>
      </c>
    </row>
    <row r="22" ht="36" hidden="0" customHeight="1">
      <c r="A22" s="23" t="str">
        <v>CL-ASM238-0021</v>
      </c>
      <c r="B22" s="23" t="str">
        <v>The Amazing Spider-Man #238 Facsimile Edition</v>
      </c>
      <c r="C22" s="23" t="str">
        <v>#238</v>
      </c>
      <c r="D22" s="21" t="n">
        <v>2022</v>
      </c>
      <c r="E22" s="23" t="str">
        <v>Marvel Comics</v>
      </c>
      <c r="F22" s="23" t="str">
        <v>John Romita Jr. (pencils); John Romita Sr. (inks; reprinted art)</v>
      </c>
      <c r="G22" s="23" t="str">
        <v>Facsimile Edition 2022 (cover as listed by galko)</v>
      </c>
      <c r="H22" s="23" t="str">
        <v>The Amazing Spider-Man #238</v>
      </c>
      <c r="I22" s="23" t="str">
        <v>Facsimile / reused original art</v>
      </c>
      <c r="J22" s="23" t="str">
        <v>Hobgoblin</v>
      </c>
      <c r="K22" s="23" t="str">
        <v>Not documented</v>
      </c>
      <c r="L22" s="23" t="str">
        <v>Unknown / not confirmed</v>
      </c>
      <c r="M22" s="23" t="str">
        <v>Unknown / not confirmed</v>
      </c>
      <c r="N22" s="23" t="str">
        <v>Facsimile edition</v>
      </c>
      <c r="O22" s="23" t="str">
        <v>US / English</v>
      </c>
      <c r="P22" s="22" t="n">
        <v>44657</v>
      </c>
      <c r="Q22" s="23" t="str">
        <v>Not Owned</v>
      </c>
      <c r="R22" s="23" t="str">
        <v>Not supplied</v>
      </c>
      <c r="S22" s="23" t="str">
        <v>Hide</v>
      </c>
      <c r="T22" s="23" t="str">
        <v>the-amazing-spider-man-238-facsimile-edition-238-2022-facsimile-edition-2022-cover-as-listed-amazing-spider-man-238-homage</v>
      </c>
      <c r="U22" s="23" t="str">
        <v>The Amazing Spider-Man #238 Facsimile Edition #238 — Facsimile Edition 2022 (cover as listed by galko)</v>
      </c>
      <c r="V22" s="23" t="str">
        <v>The Amazing Spider-Man #238 Facsimile Edition #238 (Marvel Comics, 2022) restages The Amazing Spider-Man #238 (1983, John Romita Jr. &amp; John Romita Sr.), starring Hobgoblin.</v>
      </c>
      <c r="W22" s="23" t="str">
        <v>The downloaded cover is the standard $3.99 facsimile using the original Romita cover, not new homage artwork. GCD confirms original-cover reproduction. Retained as a reference edition, excluded from homage count.</v>
      </c>
      <c r="X22" s="23" t="str">
        <v>Supplied uncertainty resolved by visual inspection and GCD reprint record. Cover date June 2022; supplied April 6 date retained as release record while original solicitation listed March 30. Reference or grouped edition; excluded from distinct-artwork gallery.</v>
      </c>
      <c r="Y22" s="24" t="str">
        <v>Verified</v>
      </c>
      <c r="Z22" s="25" t="str">
        <v>https://leagueofcomicgeeks.com/comic/5957475/the-amazing-spider-man-238?variant=4574700</v>
      </c>
      <c r="AA22" s="25" t="str">
        <v>https://www.comics.org/issue/2395907/</v>
      </c>
      <c r="AB22" s="25" t="str">
        <v>https://s3.amazonaws.com/comicgeeks/comics/covers/large-4574700.jpg</v>
      </c>
      <c r="AC22" s="23" t="str">
        <v>CL-ASM238-0021.jpg</v>
      </c>
      <c r="AD22" s="23" t="str">
        <v>Unknown / not confirmed</v>
      </c>
      <c r="AE22" s="23" t="str">
        <v>Published</v>
      </c>
      <c r="AF22" s="23" t="str">
        <v>Deep search 2026-10-19</v>
      </c>
    </row>
    <row r="23" ht="36" hidden="0" customHeight="1">
      <c r="A23" s="23" t="str">
        <v>CL-ASM238-0022</v>
      </c>
      <c r="B23" s="23" t="str">
        <v>The Amazing Spider-Man</v>
      </c>
      <c r="C23" s="23" t="str">
        <v>#7</v>
      </c>
      <c r="D23" s="21" t="n">
        <v>2022</v>
      </c>
      <c r="E23" s="23" t="str">
        <v>Marvel Comics</v>
      </c>
      <c r="F23" s="23" t="str">
        <v>Mike Mayhew</v>
      </c>
      <c r="G23" s="23" t="str">
        <v>Mike Mayhew Webstore Variant</v>
      </c>
      <c r="H23" s="23" t="str">
        <v>The Amazing Spider-Man #238</v>
      </c>
      <c r="I23" s="23" t="str">
        <v>Direct homage</v>
      </c>
      <c r="J23" s="23" t="str">
        <v>Spider-Man (Norman Osborn)</v>
      </c>
      <c r="K23" s="23" t="str">
        <v>Mike Mayhew Studio webstore</v>
      </c>
      <c r="L23" s="23" t="str">
        <v>Unknown / not confirmed</v>
      </c>
      <c r="M23" s="23" t="str">
        <v>Ltd 800</v>
      </c>
      <c r="N23" s="23" t="str">
        <v>Variant cover</v>
      </c>
      <c r="O23" s="23" t="str">
        <v>US / English</v>
      </c>
      <c r="P23" s="22" t="n">
        <v>44783</v>
      </c>
      <c r="Q23" s="23" t="str">
        <v>Not Owned</v>
      </c>
      <c r="R23" s="23" t="str">
        <v>Not supplied</v>
      </c>
      <c r="S23" s="23" t="str">
        <v>Show</v>
      </c>
      <c r="T23" s="23" t="str">
        <v>the-amazing-spider-man-7-2022-mike-mayhew-webstore-variant-amazing-spider-man-238-homage</v>
      </c>
      <c r="U23" s="23" t="str">
        <v>The Amazing Spider-Man #7 — Mike Mayhew Webstore Variant</v>
      </c>
      <c r="V23" s="23" t="str">
        <v>The Amazing Spider-Man #7 (Marvel Comics, 2022) restages The Amazing Spider-Man #238 (1983, John Romita Jr. &amp; John Romita Sr.), starring Spider-Man ('In the Shadow of the Goblin!').</v>
      </c>
      <c r="W23" s="23" t="str">
        <v>Listed on galko's League of Comic Geeks list 'Cover Homage: The Amazing Spider-Man #238'. Classic Collectibles lists it as an 'ASM #238 Homage Variant – limited to 800'.</v>
      </c>
      <c r="X23" s="23" t="str">
        <v>Retailer pre-order names the target. Native cover reviewed October 20, 2026; unsupported edition/print-run details remain unconfirmed.</v>
      </c>
      <c r="Y23" s="27" t="str">
        <v>Verified</v>
      </c>
      <c r="Z23" s="25" t="str">
        <v>https://leagueofcomicgeeks.com/comic/9575512/the-amazing-spider-man-7?variant=7691908</v>
      </c>
      <c r="AA23" s="25" t="str">
        <v>https://www.comics.org/issue/2588714/</v>
      </c>
      <c r="AB23" s="25" t="str">
        <v>https://s3.amazonaws.com/comicgeeks/comics/covers/large-7691908.jpg</v>
      </c>
      <c r="AC23" s="23" t="str">
        <v>CL-ASM238-0022.jpg</v>
      </c>
      <c r="AD23" s="23" t="str">
        <v>Unknown / not confirmed</v>
      </c>
      <c r="AE23" s="23" t="str">
        <v>Published</v>
      </c>
      <c r="AF23" s="23" t="str">
        <v>Deep search 2026-10-19</v>
      </c>
    </row>
    <row r="24" ht="36" hidden="0" customHeight="1">
      <c r="A24" s="23" t="str">
        <v>CL-ASM238-0023</v>
      </c>
      <c r="B24" s="23" t="str">
        <v>Gold Goblin</v>
      </c>
      <c r="C24" s="23" t="str">
        <v>#1</v>
      </c>
      <c r="D24" s="21" t="n">
        <v>2022</v>
      </c>
      <c r="E24" s="23" t="str">
        <v>Marvel Comics</v>
      </c>
      <c r="F24" s="23" t="str">
        <v>Alan Quah</v>
      </c>
      <c r="G24" s="23" t="str">
        <v>Unknown Comics Alan Quah Variant (+ Virgin)</v>
      </c>
      <c r="H24" s="23" t="str">
        <v>The Amazing Spider-Man #238</v>
      </c>
      <c r="I24" s="23" t="str">
        <v>Direct homage</v>
      </c>
      <c r="J24" s="23" t="str">
        <v>Gold Goblin (Norman Osborn)</v>
      </c>
      <c r="K24" s="23" t="str">
        <v>Not documented</v>
      </c>
      <c r="L24" s="23" t="str">
        <v>Unknown / not confirmed</v>
      </c>
      <c r="M24" s="23" t="str">
        <v>Unknown / not confirmed</v>
      </c>
      <c r="N24" s="23" t="str">
        <v>Variant cover; Virgin</v>
      </c>
      <c r="O24" s="23" t="str">
        <v>US / English</v>
      </c>
      <c r="P24" s="22" t="n">
        <v>44881</v>
      </c>
      <c r="Q24" s="23" t="str">
        <v>Not Owned</v>
      </c>
      <c r="R24" s="23" t="str">
        <v>Not supplied</v>
      </c>
      <c r="S24" s="23" t="str">
        <v>Show</v>
      </c>
      <c r="T24" s="23" t="str">
        <v>gold-goblin-1-2022-unknown-comics-alan-quah-variant-virg-amazing-spider-man-238-homage</v>
      </c>
      <c r="U24" s="23" t="str">
        <v>Gold Goblin #1 — Unknown Comics Alan Quah Variant (+ Virgin)</v>
      </c>
      <c r="V24" s="23" t="str">
        <v>Gold Goblin #1 (Marvel Comics, 2022) restages The Amazing Spider-Man #238 (1983, John Romita Jr. &amp; John Romita Sr.), starring Gold Goblin (Norman Osborn).</v>
      </c>
      <c r="W24" s="23" t="str">
        <v>Listed on galko's League of Comic Geeks list 'Cover Homage: The Amazing Spider-Man #238'.</v>
      </c>
      <c r="X24" s="23" t="str">
        <v>Consolidated 2 versions. Uses 'In the Shadow of the Goblin' cover text. Single source (galko). Native cover reviewed October 20, 2026; unsupported edition/print-run details remain unconfirmed. Some depicted identities remain unresolved.</v>
      </c>
      <c r="Y24" s="26" t="str">
        <v>Partial</v>
      </c>
      <c r="Z24" s="25" t="str">
        <v>https://leagueofcomicgeeks.com/comic/8570749/gold-goblin-1?variant=8204446</v>
      </c>
      <c r="AA24" s="25" t="str">
        <v>https://leagueofcomicgeeks.com/profile/galko/lists/9937/cover-homage-the-amazing-spider-man-238</v>
      </c>
      <c r="AB24" s="25" t="str">
        <v>https://s3.amazonaws.com/comicgeeks/comics/covers/large-8204446.jpg</v>
      </c>
      <c r="AC24" s="23" t="str">
        <v>CL-ASM238-0023.jpg</v>
      </c>
      <c r="AD24" s="23" t="str">
        <v>Unknown / not confirmed</v>
      </c>
      <c r="AE24" s="23" t="str">
        <v>Published</v>
      </c>
      <c r="AF24" s="23" t="str">
        <v>Deep search 2026-10-19</v>
      </c>
    </row>
    <row r="25" ht="24" hidden="0" customHeight="1">
      <c r="A25" s="23" t="str">
        <v>CL-ASM238-0024</v>
      </c>
      <c r="B25" s="23" t="str">
        <v>X-23: Deadly Regenesis</v>
      </c>
      <c r="C25" s="23" t="str">
        <v>#1</v>
      </c>
      <c r="D25" s="21" t="n">
        <v>2023</v>
      </c>
      <c r="E25" s="23" t="str">
        <v>Marvel Comics</v>
      </c>
      <c r="F25" s="23" t="str">
        <v>Tyler Kirkham (pencils and inks); Arif Prianto (colors)</v>
      </c>
      <c r="G25" s="23" t="str">
        <v>Gotham City Limit Tyler Kirkham / Arif Prianto variant (+ virgin)</v>
      </c>
      <c r="H25" s="23" t="str">
        <v>The Amazing Spider-Man #238</v>
      </c>
      <c r="I25" s="23" t="str">
        <v>Direct homage</v>
      </c>
      <c r="J25" s="23" t="str">
        <v>X-23 (Laura Kinney)</v>
      </c>
      <c r="K25" s="23" t="str">
        <v>Gotham City Limit</v>
      </c>
      <c r="L25" s="23" t="str">
        <v>Unknown / not confirmed</v>
      </c>
      <c r="M25" s="23" t="str">
        <v>Unknown / not confirmed</v>
      </c>
      <c r="N25" s="23" t="str">
        <v>Variant cover</v>
      </c>
      <c r="O25" s="23" t="str">
        <v>US / English</v>
      </c>
      <c r="P25" s="22" t="n">
        <v>44993</v>
      </c>
      <c r="Q25" s="23" t="str">
        <v>Not Owned</v>
      </c>
      <c r="R25" s="23" t="str">
        <v>Not supplied</v>
      </c>
      <c r="S25" s="23" t="str">
        <v>Show</v>
      </c>
      <c r="T25" s="23" t="str">
        <v>x-23-deadly-regenesis-1-2023-gotham-city-limit-arif-prianto-variant-amazing-spider-man-238-homage</v>
      </c>
      <c r="U25" s="23" t="str">
        <v>X-23: Deadly Regenesis #1 — Gotham City Limit Tyler Kirkham / Arif Prianto variant (+ virgin)</v>
      </c>
      <c r="V25" s="23" t="str">
        <v>X-23: Deadly Regenesis #1 (Marvel Comics, 2023) restages The Amazing Spider-Man #238 (1983, John Romita Jr. &amp; John Romita Sr.), starring X-23.</v>
      </c>
      <c r="W25" s="23" t="str">
        <v>Listed on galko's League of Comic Geeks list 'Cover Homage: The Amazing Spider-Man #238'.</v>
      </c>
      <c r="X25" s="23" t="str">
        <v>Corrected supplied attribution: Prianto is colorist, while GCD explicitly credits Tyler Kirkham pencils and inks and notes the signed after Romitas homage. Trade and virgin editions grouped.</v>
      </c>
      <c r="Y25" s="26" t="str">
        <v>Verified</v>
      </c>
      <c r="Z25" s="25" t="str">
        <v>https://leagueofcomicgeeks.com/comic/4746692/x-23-deadly-regenesis-1?variant=5125284</v>
      </c>
      <c r="AA25" s="25" t="str">
        <v>https://www.comics.org/issue/2769028/</v>
      </c>
      <c r="AB25" s="25" t="str">
        <v>https://s3.amazonaws.com/comicgeeks/comics/covers/large-5125284.jpg</v>
      </c>
      <c r="AC25" s="23" t="str">
        <v>CL-ASM238-0024.jpg</v>
      </c>
      <c r="AD25" s="23" t="str">
        <v>Unknown / not confirmed</v>
      </c>
      <c r="AE25" s="23" t="str">
        <v>Published</v>
      </c>
      <c r="AF25" s="23" t="str">
        <v>Deep search 2026-10-19</v>
      </c>
    </row>
    <row r="26" ht="24" hidden="0" customHeight="1">
      <c r="A26" s="23" t="str">
        <v>CL-ASM238-0025</v>
      </c>
      <c r="B26" s="23" t="str">
        <v>Miles Morales: Spider-Man</v>
      </c>
      <c r="C26" s="23" t="str">
        <v>#8</v>
      </c>
      <c r="D26" s="21" t="n">
        <v>2023</v>
      </c>
      <c r="E26" s="23" t="str">
        <v>Marvel Comics</v>
      </c>
      <c r="F26" s="23" t="str">
        <v>Dike Ruan (art); Alejandro Sánchez (colors)</v>
      </c>
      <c r="G26" s="23" t="str">
        <v>Standard cover</v>
      </c>
      <c r="H26" s="23" t="str">
        <v>The Amazing Spider-Man #238</v>
      </c>
      <c r="I26" s="23" t="str">
        <v>Direct homage</v>
      </c>
      <c r="J26" s="23" t="str">
        <v>Hobgoblin</v>
      </c>
      <c r="K26" s="23" t="str">
        <v>Not applicable</v>
      </c>
      <c r="L26" s="23" t="str">
        <v>Not applicable</v>
      </c>
      <c r="M26" s="23" t="str">
        <v>Unknown / not confirmed</v>
      </c>
      <c r="N26" s="23" t="str">
        <v>Standard cover</v>
      </c>
      <c r="O26" s="23" t="str">
        <v>US / English</v>
      </c>
      <c r="P26" s="22" t="n">
        <v>45119</v>
      </c>
      <c r="Q26" s="23" t="str">
        <v>Not Owned</v>
      </c>
      <c r="R26" s="23" t="str">
        <v>Not supplied</v>
      </c>
      <c r="S26" s="23" t="str">
        <v>Show</v>
      </c>
      <c r="T26" s="23" t="str">
        <v>miles-morales-spider-man-8-2023-standard-cover-amazing-spider-man-238-homage</v>
      </c>
      <c r="U26" s="23" t="str">
        <v>Miles Morales: Spider-Man #8 — Standard cover</v>
      </c>
      <c r="V26" s="23" t="str">
        <v>Miles Morales: Spider-Man #8 (Marvel Comics, 2023) restages The Amazing Spider-Man #238 (1983, John Romita Jr. &amp; John Romita Sr.), starring Hobgoblin vs. Miles.</v>
      </c>
      <c r="W26" s="23" t="str">
        <v>Listed on galko's League of Comic Geeks list 'Cover Homage: The Amazing Spider-Man #238'.</v>
      </c>
      <c r="X26" s="23" t="str">
        <v>Cover artist not named in the galko/LCG record. Single source (galko). Native cover reviewed October 20, 2026; unsupported edition/print-run details remain unconfirmed.</v>
      </c>
      <c r="Y26" s="26" t="str">
        <v>Verified</v>
      </c>
      <c r="Z26" s="25" t="str">
        <v>https://leagueofcomicgeeks.com/comic/7051117/miles-morales-spider-man-8</v>
      </c>
      <c r="AA26" s="25" t="str">
        <v>https://www.comics.org/series/193893/overview/</v>
      </c>
      <c r="AB26" s="25" t="str">
        <v>https://s3.amazonaws.com/comicgeeks/comics/covers/large-7051117.jpg</v>
      </c>
      <c r="AC26" s="23" t="str">
        <v>CL-ASM238-0025.jpg</v>
      </c>
      <c r="AD26" s="23" t="str">
        <v>Unknown / not confirmed</v>
      </c>
      <c r="AE26" s="23" t="str">
        <v>Published</v>
      </c>
      <c r="AF26" s="23" t="str">
        <v>Deep search 2026-10-19</v>
      </c>
    </row>
    <row r="27" ht="24" hidden="0" customHeight="1">
      <c r="A27" s="23" t="str">
        <v>CL-ASM238-0026</v>
      </c>
      <c r="B27" s="23" t="str">
        <v>The Terrifying Crimson Bat</v>
      </c>
      <c r="C27" s="23" t="str">
        <v>#1</v>
      </c>
      <c r="D27" s="21" t="n">
        <v>2023</v>
      </c>
      <c r="E27" s="23" t="str">
        <v>Indie / independent publication (imprint not confirmed)</v>
      </c>
      <c r="F27" s="23" t="str">
        <v>Tyler Kirkham</v>
      </c>
      <c r="G27" s="23" t="str">
        <v>Cover I Tyler Kirkham ASM #238 Homage Variant (+ Cover J Virgin, Cover K B Virgin)</v>
      </c>
      <c r="H27" s="23" t="str">
        <v>The Amazing Spider-Man #238</v>
      </c>
      <c r="I27" s="23" t="str">
        <v>Direct homage</v>
      </c>
      <c r="J27" s="23" t="str">
        <v>Crimson Bat</v>
      </c>
      <c r="K27" s="23" t="str">
        <v>Not documented</v>
      </c>
      <c r="L27" s="23" t="str">
        <v>Unknown / not confirmed</v>
      </c>
      <c r="M27" s="23" t="str">
        <v>Unknown / not confirmed</v>
      </c>
      <c r="N27" s="23" t="str">
        <v>Variant cover; Virgin</v>
      </c>
      <c r="O27" s="23" t="str">
        <v>US / English</v>
      </c>
      <c r="P27" s="22" t="n">
        <v>45259</v>
      </c>
      <c r="Q27" s="23" t="str">
        <v>Not Owned</v>
      </c>
      <c r="R27" s="23" t="str">
        <v>Not supplied</v>
      </c>
      <c r="S27" s="23" t="str">
        <v>Show</v>
      </c>
      <c r="T27" s="23" t="str">
        <v>the-terrifying-crimson-bat-1-2023-cover-i-tyler-kirkham-asm-238-homage-va-amazing-spider-man-238-homage</v>
      </c>
      <c r="U27" s="23" t="str">
        <v>The Terrifying Crimson Bat #1 — Cover I Tyler Kirkham ASM #238 Homage Variant (+ Cover J Virgin, Cover K B Virgin)</v>
      </c>
      <c r="V27" s="23" t="str">
        <v>The Terrifying Crimson Bat #1 (Independent (LCG: Other), 2023) restages The Amazing Spider-Man #238 (1983, John Romita Jr. &amp; John Romita Sr.), starring The Crimson Bat.</v>
      </c>
      <c r="W27" s="23" t="str">
        <v>Listed on galko's League of Comic Geeks list 'Cover Homage: The Amazing Spider-Man #238'. Variant name says 'ASM 238 Homage'.</v>
      </c>
      <c r="X27" s="23" t="str">
        <v>Consolidated 3 versions. Added to galko's list after a reader comment (Mar 2024). Native cover reviewed October 20, 2026; unsupported edition/print-run details remain unconfirmed.</v>
      </c>
      <c r="Y27" s="27" t="str">
        <v>Verified</v>
      </c>
      <c r="Z27" s="25" t="str">
        <v>https://leagueofcomicgeeks.com/comic/1638145/the-terrifying-crimson-bat-1?variant=3215170</v>
      </c>
      <c r="AA27" s="25" t="str">
        <v>https://leagueofcomicgeeks.com/profile/galko/lists/9937/cover-homage-the-amazing-spider-man-238</v>
      </c>
      <c r="AB27" s="25" t="str">
        <v>https://s3.amazonaws.com/comicgeeks/comics/covers/large-3215170.jpg</v>
      </c>
      <c r="AC27" s="23" t="str">
        <v>CL-ASM238-0026.jpg</v>
      </c>
      <c r="AD27" s="23" t="str">
        <v>Unknown / not confirmed</v>
      </c>
      <c r="AE27" s="23" t="str">
        <v>Published</v>
      </c>
      <c r="AF27" s="23" t="str">
        <v>Deep search 2026-10-19</v>
      </c>
    </row>
    <row r="28" ht="36" hidden="0" customHeight="1">
      <c r="A28" s="23" t="str">
        <v>CL-ASM238-0027</v>
      </c>
      <c r="B28" s="23" t="str">
        <v>The Amazing Spider-Man #254 Facsimile Edition</v>
      </c>
      <c r="C28" s="23" t="str">
        <v>#254</v>
      </c>
      <c r="D28" s="21" t="n">
        <v>2024</v>
      </c>
      <c r="E28" s="23" t="str">
        <v>Marvel Comics</v>
      </c>
      <c r="F28" s="23" t="str">
        <v>Will Sliney</v>
      </c>
      <c r="G28" s="23" t="str">
        <v>Facsimile Edition 2024 1:25 Will Sliney Variant</v>
      </c>
      <c r="H28" s="23" t="str">
        <v>The Amazing Spider-Man #238</v>
      </c>
      <c r="I28" s="23" t="str">
        <v>Direct homage</v>
      </c>
      <c r="J28" s="23" t="str">
        <v>Jack O’Lantern</v>
      </c>
      <c r="K28" s="23" t="str">
        <v>Not documented</v>
      </c>
      <c r="L28" s="23" t="str">
        <v>Unknown / not confirmed</v>
      </c>
      <c r="M28" s="23" t="str">
        <v>1:25</v>
      </c>
      <c r="N28" s="23" t="str">
        <v>Variant cover</v>
      </c>
      <c r="O28" s="23" t="str">
        <v>US / English</v>
      </c>
      <c r="P28" s="22" t="n">
        <v>45371</v>
      </c>
      <c r="Q28" s="23" t="str">
        <v>Not Owned</v>
      </c>
      <c r="R28" s="23" t="str">
        <v>Not supplied</v>
      </c>
      <c r="S28" s="23" t="str">
        <v>Show</v>
      </c>
      <c r="T28" s="23" t="str">
        <v>the-amazing-spider-man-254-facsimile-edition-254-2024-facsimile-edition-2024-1-25-will-sliney-amazing-spider-man-238-homage</v>
      </c>
      <c r="U28" s="23" t="str">
        <v>The Amazing Spider-Man #254 Facsimile Edition #254 — Facsimile Edition 2024 1:25 Will Sliney Variant</v>
      </c>
      <c r="V28" s="23" t="str">
        <v>The Amazing Spider-Man #254 Facsimile Edition #254 (Marvel Comics, 2024) restages The Amazing Spider-Man #238 (1983, John Romita Jr. &amp; John Romita Sr.), starring Jack O'Lantern.</v>
      </c>
      <c r="W28" s="23" t="str">
        <v>Listed on galko's League of Comic Geeks list 'Cover Homage: The Amazing Spider-Man #238'.</v>
      </c>
      <c r="X28" s="23" t="str">
        <v>New homage art on the ASM #254 facsimile. Single source (galko). Native cover reviewed October 20, 2026; unsupported edition/print-run details remain unconfirmed.</v>
      </c>
      <c r="Y28" s="26" t="str">
        <v>Partial</v>
      </c>
      <c r="Z28" s="25" t="str">
        <v>https://leagueofcomicgeeks.com/comic/8550971/the-amazing-spider-man-254?variant=6484107</v>
      </c>
      <c r="AA28" s="25" t="str">
        <v>https://leagueofcomicgeeks.com/profile/galko/lists/9937/cover-homage-the-amazing-spider-man-238</v>
      </c>
      <c r="AB28" s="25" t="str">
        <v>https://s3.amazonaws.com/comicgeeks/comics/covers/large-6484107.jpg</v>
      </c>
      <c r="AC28" s="23" t="str">
        <v>CL-ASM238-0027.jpg</v>
      </c>
      <c r="AD28" s="23" t="str">
        <v>Unknown / not confirmed</v>
      </c>
      <c r="AE28" s="23" t="str">
        <v>Published</v>
      </c>
      <c r="AF28" s="23" t="str">
        <v>Deep search 2026-10-19</v>
      </c>
    </row>
    <row r="29" ht="24" hidden="0" customHeight="1">
      <c r="A29" s="23" t="str">
        <v>CL-ASM238-0028</v>
      </c>
      <c r="B29" s="23" t="str">
        <v>Hellverine</v>
      </c>
      <c r="C29" s="23" t="str">
        <v>#1</v>
      </c>
      <c r="D29" s="21" t="n">
        <v>2024</v>
      </c>
      <c r="E29" s="23" t="str">
        <v>Marvel Comics</v>
      </c>
      <c r="F29" s="23" t="str">
        <v>Tyler Kirkham</v>
      </c>
      <c r="G29" s="23" t="str">
        <v>Gotham City Limit Tyler Kirkham Variant (+ Virgin)</v>
      </c>
      <c r="H29" s="23" t="str">
        <v>The Amazing Spider-Man #238</v>
      </c>
      <c r="I29" s="23" t="str">
        <v>Direct homage</v>
      </c>
      <c r="J29" s="23" t="str">
        <v>Hellverine</v>
      </c>
      <c r="K29" s="23" t="str">
        <v>Gotham City Limit</v>
      </c>
      <c r="L29" s="23" t="str">
        <v>Unknown / not confirmed</v>
      </c>
      <c r="M29" s="23" t="str">
        <v>Unknown / not confirmed</v>
      </c>
      <c r="N29" s="23" t="str">
        <v>Variant cover; Virgin</v>
      </c>
      <c r="O29" s="23" t="str">
        <v>US / English</v>
      </c>
      <c r="P29" s="22" t="n">
        <v>45441</v>
      </c>
      <c r="Q29" s="23" t="str">
        <v>Not Owned</v>
      </c>
      <c r="R29" s="23" t="str">
        <v>Not supplied</v>
      </c>
      <c r="S29" s="23" t="str">
        <v>Show</v>
      </c>
      <c r="T29" s="23" t="str">
        <v>hellverine-1-2024-gotham-city-limit-tyler-kirkham-variant-amazing-spider-man-238-homage</v>
      </c>
      <c r="U29" s="23" t="str">
        <v>Hellverine #1 — Gotham City Limit Tyler Kirkham Variant (+ Virgin)</v>
      </c>
      <c r="V29" s="23" t="str">
        <v>Hellverine #1 (Marvel Comics, 2024) restages The Amazing Spider-Man #238 (1983, John Romita Jr. &amp; John Romita Sr.), starring Hellverine.</v>
      </c>
      <c r="W29" s="23" t="str">
        <v>Listed on galko's League of Comic Geeks list 'Cover Homage: The Amazing Spider-Man #238'.</v>
      </c>
      <c r="X29" s="23" t="str">
        <v>Consolidated 2 versions. Single source (galko). Native cover reviewed October 20, 2026; unsupported edition/print-run details remain unconfirmed.</v>
      </c>
      <c r="Y29" s="26" t="str">
        <v>Partial</v>
      </c>
      <c r="Z29" s="25" t="str">
        <v>https://leagueofcomicgeeks.com/comic/3264272/hellverine-1?variant=7557369</v>
      </c>
      <c r="AA29" s="25" t="str">
        <v>https://leagueofcomicgeeks.com/profile/galko/lists/9937/cover-homage-the-amazing-spider-man-238</v>
      </c>
      <c r="AB29" s="25" t="str">
        <v>https://s3.amazonaws.com/comicgeeks/comics/covers/large-7557369.jpg</v>
      </c>
      <c r="AC29" s="23" t="str">
        <v>CL-ASM238-0028.jpg</v>
      </c>
      <c r="AD29" s="23" t="str">
        <v>Unknown / not confirmed</v>
      </c>
      <c r="AE29" s="23" t="str">
        <v>Published</v>
      </c>
      <c r="AF29" s="23" t="str">
        <v>Deep search 2026-10-19</v>
      </c>
    </row>
    <row r="30" ht="36" hidden="0" customHeight="1">
      <c r="A30" s="23" t="str">
        <v>CL-ASM238-0029</v>
      </c>
      <c r="B30" s="23" t="str">
        <v>Battleworld</v>
      </c>
      <c r="C30" s="23" t="str">
        <v>#3</v>
      </c>
      <c r="D30" s="21" t="n">
        <v>2025</v>
      </c>
      <c r="E30" s="23" t="str">
        <v>Marvel Comics</v>
      </c>
      <c r="F30" s="23" t="str">
        <v>Skan Srisuwan</v>
      </c>
      <c r="G30" s="23" t="str">
        <v>Sad Lemon Comics Skan Srisuwan 'Ultra Rare ASM 238 Homage' Variant</v>
      </c>
      <c r="H30" s="23" t="str">
        <v>The Amazing Spider-Man #238</v>
      </c>
      <c r="I30" s="23" t="str">
        <v>Direct homage</v>
      </c>
      <c r="J30" s="23" t="str">
        <v>Venom</v>
      </c>
      <c r="K30" s="23" t="str">
        <v>Sad Lemon Comics</v>
      </c>
      <c r="L30" s="23" t="str">
        <v>Unknown / not confirmed</v>
      </c>
      <c r="M30" s="23" t="str">
        <v>Ltd 238 (numbered COA)</v>
      </c>
      <c r="N30" s="23" t="str">
        <v>Variant cover</v>
      </c>
      <c r="O30" s="23" t="str">
        <v>US / English</v>
      </c>
      <c r="P30" s="22" t="n">
        <v>45994</v>
      </c>
      <c r="Q30" s="23" t="str">
        <v>Not Owned</v>
      </c>
      <c r="R30" s="23" t="str">
        <v>Not supplied</v>
      </c>
      <c r="S30" s="23" t="str">
        <v>Show</v>
      </c>
      <c r="T30" s="23" t="str">
        <v>battleworld-3-2025-sad-lemon-comics-skan-srisuwan-ultra-ra-amazing-spider-man-238-homage</v>
      </c>
      <c r="U30" s="23" t="str">
        <v>Battleworld #3 — Sad Lemon Comics Skan Srisuwan 'Ultra Rare ASM 238 Homage' Variant</v>
      </c>
      <c r="V30" s="23" t="str">
        <v>Battleworld #3 (Marvel Comics, 2025) restages The Amazing Spider-Man #238 (1983, John Romita Jr. &amp; John Romita Sr.), starring Battleworld cast.</v>
      </c>
      <c r="W30" s="23" t="str">
        <v>Not on galko's list. Retailer product title names the target ('ASM 238 Homage').</v>
      </c>
      <c r="X30" s="23" t="str">
        <v>East Side Comics partner listing supplies December 3, 2025 release date. Sad Lemon wording early December 2026 conflicts and appears stale/erroneous; no future release inferred. Replaced two-cover advertisement image with single-cover retailer art.</v>
      </c>
      <c r="Y30" s="27" t="str">
        <v>Verified</v>
      </c>
      <c r="Z30" s="25" t="str">
        <v>https://www.sadlemoncomics.com/products/battleworld-3-skan-srisuwan-ultra-rare-asm-238-homage-limited-to-238-copies-with-numbered-coa-1-50-variant</v>
      </c>
      <c r="AA30" s="23" t="str">
        <v>https://eastsidecomics.com/products/battleworld-3-skan-srisuwan-excl-homage-variant-ltd-238-copies-w-coa</v>
      </c>
      <c r="AB30" s="25" t="str">
        <v>https://eastsidecomics.com/cdn/shop/files/Battleworld3_Skan_1200x1200.jpg?v=1764179518</v>
      </c>
      <c r="AC30" s="23" t="str">
        <v>CL-ASM238-0029.jpg</v>
      </c>
      <c r="AD30" s="23" t="str">
        <v>Unknown / not confirmed</v>
      </c>
      <c r="AE30" s="23" t="str">
        <v>Published</v>
      </c>
      <c r="AF30" s="23" t="str">
        <v>Deep search 2026-10-19</v>
      </c>
    </row>
    <row r="31" ht="60" hidden="0" customHeight="1">
      <c r="A31" s="23" t="str">
        <v>CL-ASM238-0030</v>
      </c>
      <c r="B31" s="23" t="str">
        <v>Beneath the Trees Where Nobody Sees: Special Edition</v>
      </c>
      <c r="C31" s="23" t="str">
        <v>#1</v>
      </c>
      <c r="D31" s="21" t="n">
        <v>2024</v>
      </c>
      <c r="E31" s="23" t="str">
        <v>IDW Publishing</v>
      </c>
      <c r="F31" s="23" t="str">
        <v>Ryan G. Browne</v>
      </c>
      <c r="G31" s="23" t="str">
        <v>Slabulous shared exclusive</v>
      </c>
      <c r="H31" s="23" t="str">
        <v>The Amazing Spider-Man #238</v>
      </c>
      <c r="I31" s="23" t="str">
        <v>Direct homage</v>
      </c>
      <c r="J31" s="23" t="str">
        <v>Samantha Strong</v>
      </c>
      <c r="K31" s="23" t="str">
        <v>Slabulous Comics (shared exclusive)</v>
      </c>
      <c r="L31" s="23" t="str">
        <v>Not applicable</v>
      </c>
      <c r="M31" s="23" t="str">
        <v>500 copies (retailer stated)</v>
      </c>
      <c r="N31" s="23" t="str">
        <v>Comic book cover</v>
      </c>
      <c r="O31" s="23" t="str">
        <v>US / English</v>
      </c>
      <c r="P31" s="22" t="str">
        <v>2024-07 (exact shipping day unconfirmed)</v>
      </c>
      <c r="Q31" s="23" t="str">
        <v>Unspecified</v>
      </c>
      <c r="R31" s="23" t="str">
        <v>Not supplied</v>
      </c>
      <c r="S31" s="23" t="str">
        <v>Show</v>
      </c>
      <c r="T31" s="23" t="str">
        <v>beneath-the-trees-where-nobody-sees-special-edition-1-slabulous-shared-exclusive</v>
      </c>
      <c r="U31" s="23" t="str">
        <v>Beneath the Trees Where Nobody Sees: Special Edition #1 — Slabulous shared exclusive</v>
      </c>
      <c r="V31" s="23" t="str">
        <v>Retailer explicitly names ASM #238 and states 500 copies. Ryan G. Browne restages the tearing composition with Samantha Strong and victim imagery; signature says after Romita Sr-Jr.</v>
      </c>
      <c r="W31" s="23" t="str">
        <v>Retailer explicitly names ASM #238 and states 500 copies. Ryan G. Browne restages the tearing composition with Samantha Strong and victim imagery; signature says after Romita Sr-Jr.</v>
      </c>
      <c r="X31" s="23" t="str">
        <v>Retailer states ships after July 24, 2024; exact fulfillment date unconfirmed. Source image has a baked-in Lens icon at lower right; no image editing or icon removal performed. Clean cover image pending: the retailer reference has a baked-in Google Lens icon and is not displayed in the public gallery. Clean cover image pending: the retailer reference has a baked-in Google Lens icon and is not displayed in the public gallery. Some depicted identities remain unresolved.</v>
      </c>
      <c r="Y31" s="27" t="str">
        <v>Verified</v>
      </c>
      <c r="Z31" s="25" t="str">
        <v>https://slabulouscomics.com/products/beneath-the-trees-1-special-edition-ryan-g-browne</v>
      </c>
      <c r="AA31" s="23" t="str">
        <v>https://leagueofcomicgeeks.com/profile/galko/lists/9937/cover-homage-the-amazing-spider-man-238</v>
      </c>
      <c r="AB31" s="25" t="str">
        <v>https://slabulouscomics.com/cdn/shop/files/beneathtrees1browne.jpg?v=1719617452</v>
      </c>
      <c r="AC31" s="23" t="str">
        <v>CL-ASM238-0030.jpg</v>
      </c>
      <c r="AD31" s="23" t="str">
        <v>Unknown / not confirmed</v>
      </c>
      <c r="AE31" s="23" t="str">
        <v>Published</v>
      </c>
      <c r="AF31" s="23" t="str">
        <v>Deep search 2026-10-20</v>
      </c>
    </row>
    <row r="32" ht="48" hidden="0" customHeight="1">
      <c r="A32" s="23" t="str">
        <v>CL-ASM238-0031</v>
      </c>
      <c r="B32" s="23" t="str">
        <v>The Amazing Spider-Man</v>
      </c>
      <c r="C32" s="23" t="str">
        <v>#31</v>
      </c>
      <c r="D32" s="21" t="n">
        <v>2019</v>
      </c>
      <c r="E32" s="23" t="str">
        <v>Marvel Comics</v>
      </c>
      <c r="F32" s="23" t="str">
        <v>Ryan Ottley (art); Nathan Fairbairn (colors)</v>
      </c>
      <c r="G32" s="23" t="str">
        <v>Standard cover</v>
      </c>
      <c r="H32" s="23" t="str">
        <v>The Amazing Spider-Man #238</v>
      </c>
      <c r="I32" s="23" t="str">
        <v>Direct homage</v>
      </c>
      <c r="J32" s="23" t="str">
        <v>Spider-Man (Peter Parker); Norman Osborn (Carnage symbiote)</v>
      </c>
      <c r="K32" s="23" t="str">
        <v>Not applicable</v>
      </c>
      <c r="L32" s="23" t="str">
        <v>Not applicable</v>
      </c>
      <c r="M32" s="23" t="str">
        <v>Unknown / not confirmed</v>
      </c>
      <c r="N32" s="23" t="str">
        <v>Comic book cover</v>
      </c>
      <c r="O32" s="23" t="str">
        <v>US / English</v>
      </c>
      <c r="P32" s="22" t="n">
        <v>43747</v>
      </c>
      <c r="Q32" s="23" t="str">
        <v>Unspecified</v>
      </c>
      <c r="R32" s="23" t="str">
        <v>Not supplied</v>
      </c>
      <c r="S32" s="23" t="str">
        <v>Show</v>
      </c>
      <c r="T32" s="23" t="str">
        <v>the-amazing-spider-man-31-standard-cover</v>
      </c>
      <c r="U32" s="23" t="str">
        <v>The Amazing Spider-Man #31 — Standard cover</v>
      </c>
      <c r="V32" s="23" t="str">
        <v>A looser adaptation of the looming villain, central face and bilateral torn Spider-Man imagery. Marvel Database places this cover in the ASM #238 homage category; publisher confirms Ottley and Fairbairn credits. Composition differs from the literal kneeling restaging.</v>
      </c>
      <c r="W32" s="23" t="str">
        <v>A looser adaptation of the looming villain, central face and bilateral torn Spider-Man imagery. Marvel Database places this cover in the ASM #238 homage category; publisher confirms Ottley and Fairbairn credits. Composition differs from the literal kneeling restaging.</v>
      </c>
      <c r="X32" s="23" t="str">
        <v>New research addition. Unsupported printing details remain unconfirmed.</v>
      </c>
      <c r="Y32" s="27" t="str">
        <v>Partial</v>
      </c>
      <c r="Z32" s="25" t="str">
        <v>https://www.marvel.com/comics/issue/77099/AMAZING_SPIDER-MAN_31</v>
      </c>
      <c r="AA32" s="23" t="str">
        <v>https://marvel.fandom.com/wiki/Category%3AAmazing_Spider-Man_Vol_1_238.jpg/Homages</v>
      </c>
      <c r="AB32" s="25" t="str">
        <v>https://cdn.marvel.com/u/prod/marvel/i/mg/9/80/5d924caf287a3/clean.jpg</v>
      </c>
      <c r="AC32" s="23" t="str">
        <v>CL-ASM238-0031.jpg</v>
      </c>
      <c r="AD32" s="23" t="str">
        <v>Unknown / not confirmed</v>
      </c>
      <c r="AE32" s="23" t="str">
        <v>Published</v>
      </c>
      <c r="AF32" s="23" t="str">
        <v>Deep search 2026-10-20</v>
      </c>
    </row>
    <row r="33" ht="36" hidden="0" customHeight="1">
      <c r="A33" s="23" t="str">
        <v>CL-ASM238-0032</v>
      </c>
      <c r="B33" s="23" t="str">
        <v>Infinity Wars: Sleepwalker</v>
      </c>
      <c r="C33" s="23" t="str">
        <v>#4</v>
      </c>
      <c r="D33" s="21" t="n">
        <v>2018</v>
      </c>
      <c r="E33" s="23" t="str">
        <v>Marvel Comics</v>
      </c>
      <c r="F33" s="23" t="str">
        <v>Todd Nauck (art); Rachelle Rosenberg (colors)</v>
      </c>
      <c r="G33" s="23" t="str">
        <v>Standard cover</v>
      </c>
      <c r="H33" s="23" t="str">
        <v>The Amazing Spider-Man #238</v>
      </c>
      <c r="I33" s="23" t="str">
        <v>Direct homage</v>
      </c>
      <c r="J33" s="23" t="str">
        <v>Sleepwalker; Rick Sheridan; Nick Fury Jr.</v>
      </c>
      <c r="K33" s="23" t="str">
        <v>Not applicable</v>
      </c>
      <c r="L33" s="23" t="str">
        <v>Not applicable</v>
      </c>
      <c r="M33" s="23" t="str">
        <v>Unknown / not confirmed</v>
      </c>
      <c r="N33" s="23" t="str">
        <v>Comic book cover</v>
      </c>
      <c r="O33" s="23" t="str">
        <v>US / English</v>
      </c>
      <c r="P33" s="22" t="n">
        <v>43446</v>
      </c>
      <c r="Q33" s="23" t="str">
        <v>Unspecified</v>
      </c>
      <c r="R33" s="23" t="str">
        <v>Not supplied</v>
      </c>
      <c r="S33" s="23" t="str">
        <v>Show</v>
      </c>
      <c r="T33" s="23" t="str">
        <v>infinity-wars-sleepwalker-4-standard-cover</v>
      </c>
      <c r="U33" s="23" t="str">
        <v>Infinity Wars: Sleepwalker #4 — Standard cover</v>
      </c>
      <c r="V33" s="23" t="str">
        <v>Sleepwalker tears apart the merged S.L.E.E.P. uniform and its Rick Sheridan/Nick Fury Jr. identities. Comic Collector Live explicitly tags ASM #238; native publisher cover confirms the unmistakable tearing composition.</v>
      </c>
      <c r="W33" s="23" t="str">
        <v>Sleepwalker tears apart the merged S.L.E.E.P. uniform and its Rick Sheridan/Nick Fury Jr. identities. Comic Collector Live explicitly tags ASM #238; native publisher cover confirms the unmistakable tearing composition.</v>
      </c>
      <c r="X33" s="23" t="str">
        <v>New research addition. Unsupported printing details remain unconfirmed.</v>
      </c>
      <c r="Y33" s="27" t="str">
        <v>Verified</v>
      </c>
      <c r="Z33" s="25" t="str">
        <v>https://www.marvel.com/comics/issue/73201/infinity_wars_sleepwalker_2018_4</v>
      </c>
      <c r="AA33" s="23" t="str">
        <v>https://www.comiccollectorlive.com/storyarc/tag-homage-cover--amazing-spider-man-1963-238/page-1/2e9f6b33-fe52-4d36-9757-d2e3b3ab5ad6</v>
      </c>
      <c r="AB33" s="25" t="str">
        <v>https://cdn.marvel.com/u/prod/marvel/i/mg/b/c0/5c083c5e4b0da/clean.jpg</v>
      </c>
      <c r="AC33" s="23" t="str">
        <v>CL-ASM238-0032.jpg</v>
      </c>
      <c r="AD33" s="23" t="str">
        <v>Unknown / not confirmed</v>
      </c>
      <c r="AE33" s="23" t="str">
        <v>Published</v>
      </c>
      <c r="AF33" s="23" t="str">
        <v>Deep search 2026-10-20</v>
      </c>
    </row>
  </sheetData>
  <autoFilter ref="A1:AF33"/>
  <dataValidations count="4">
    <dataValidation type="list" errorStyle="stop" operator="between" allowBlank="1" showDropDown="0" showInputMessage="0" showErrorMessage="0" sqref="Y2:Y200">
      <formula1>"Verified,Partial,Needs Review"</formula1>
      <formula2>0</formula2>
    </dataValidation>
    <dataValidation type="list" errorStyle="stop" operator="between" allowBlank="1" showDropDown="0" showInputMessage="0" showErrorMessage="0" sqref="S2:S200">
      <formula1>"Show,Hide"</formula1>
      <formula2>0</formula2>
    </dataValidation>
    <dataValidation type="list" errorStyle="stop" allowBlank="1" showDropDown="0" showInputMessage="0" showErrorMessage="0" sqref="Q2:Q200">
      <formula1>"Not Owned,Owned,Wishlist,Unspecified"</formula1>
    </dataValidation>
    <dataValidation type="list" errorStyle="stop" operator="between" allowBlank="1" showDropDown="0" showInputMessage="0" showErrorMessage="0" sqref="I2:I200">
      <formula1>"Direct homage,Parody / homage,Swipe / reference"</formula1>
      <formula2>0</formula2>
    </dataValidation>
  </dataValidations>
  <hyperlinks>
    <hyperlink ref="Z2" r:id="Ra2f3364e19b94ff2"/>
    <hyperlink ref="AA2" r:id="R940635b01cdc4300"/>
    <hyperlink ref="AB2" r:id="Rceafda793d794e1a"/>
    <hyperlink ref="Z3" r:id="R8b37b74c07ca46de"/>
    <hyperlink ref="AA3" r:id="R278df0141be44db3"/>
    <hyperlink ref="AB3" r:id="Rcbfa81fd149f4962"/>
    <hyperlink ref="Z4" r:id="R7db3168291f24e74"/>
    <hyperlink ref="AA4" r:id="R0fc9fa905e914662"/>
    <hyperlink ref="AB4" r:id="Ra840931b97fe4f93"/>
    <hyperlink ref="Z5" r:id="R6725bc64a6564212"/>
    <hyperlink ref="AA5" r:id="Rd10d7804496d4336"/>
    <hyperlink ref="AB5" r:id="Rc4cd4cff66a64810"/>
    <hyperlink ref="Z6" r:id="R649d073dec51441a"/>
    <hyperlink ref="AA6" r:id="Rc0f23b4d522148cd"/>
    <hyperlink ref="AB6" r:id="R68b196d2e6c84e0d"/>
    <hyperlink ref="Z7" r:id="R50107160d7364bd5"/>
    <hyperlink ref="AA7" r:id="R70ce4f0d50274a17"/>
    <hyperlink ref="AB7" r:id="R2991a5e97a504bac"/>
    <hyperlink ref="Z8" r:id="Rd64cfb76b0694a33"/>
    <hyperlink ref="AA8" r:id="R8a164e62bb204a0a"/>
    <hyperlink ref="AB8" r:id="R403b0a53f4db43e5"/>
    <hyperlink ref="Z9" r:id="Rce1a544431b142eb"/>
    <hyperlink ref="AA9" r:id="R10a49573c024477b"/>
    <hyperlink ref="AB9" r:id="R5e1fecc86dc94bfb"/>
    <hyperlink ref="Z10" r:id="R1f9d1e5b28f04695"/>
    <hyperlink ref="AA10" r:id="R7f0f6ffcab014ea0"/>
    <hyperlink ref="AB10" r:id="R33b8257e9f934b41"/>
    <hyperlink ref="Z11" r:id="R647dd0917cda4244"/>
    <hyperlink ref="AA11" r:id="R6d138bb7a7e540da"/>
    <hyperlink ref="AB11" r:id="R1d0e370cb82545f0"/>
    <hyperlink ref="Z12" r:id="R27ef39c7e50f48e4"/>
    <hyperlink ref="AA12" r:id="R0b4f701181fe4fdc"/>
    <hyperlink ref="AB12" r:id="R4d539050214f4d16"/>
    <hyperlink ref="Z13" r:id="R5b0816a872074f82"/>
    <hyperlink ref="AA13" r:id="Rf9f0859dff4a4837"/>
    <hyperlink ref="AB13" r:id="R07cfb1557ca14261"/>
    <hyperlink ref="Z14" r:id="R7c889160a9694443"/>
    <hyperlink ref="AA14" r:id="R04c2a8df631f4f48"/>
    <hyperlink ref="AB14" r:id="R5d2ac75603874043"/>
    <hyperlink ref="Z15" r:id="Rcd2f559a9e324e63"/>
    <hyperlink ref="AA15" r:id="R0feba43ad7d444bd"/>
    <hyperlink ref="AB15" r:id="Rf9a9f20331cd4ae8"/>
    <hyperlink ref="Z16" r:id="Rb55f97b8999e4186"/>
    <hyperlink ref="AA16" r:id="R30e19d33603242f0"/>
    <hyperlink ref="AB16" r:id="R67dbe39af5dc4b67"/>
    <hyperlink ref="Z17" r:id="R9edf5933f3334bb4"/>
    <hyperlink ref="AA17" r:id="R3f8ccb03c8ab483f"/>
    <hyperlink ref="AB17" r:id="R202c273b108f4f4f"/>
    <hyperlink ref="Z18" r:id="R63412ba07da349e4"/>
    <hyperlink ref="AA18" r:id="R68f65d9085f744a1"/>
    <hyperlink ref="AB18" r:id="R524f25b6e780451f"/>
    <hyperlink ref="Z19" r:id="Re415964eba174c8f"/>
    <hyperlink ref="AA19" r:id="R7fa416160743415d"/>
    <hyperlink ref="AB19" r:id="Rdb6abc77369841c1"/>
    <hyperlink ref="Z20" r:id="R751d1d7290cc418c"/>
    <hyperlink ref="AA20" r:id="R994d040a300d43ba"/>
    <hyperlink ref="AB20" r:id="Rb894f9399aaa49b3"/>
    <hyperlink ref="Z21" r:id="Rc427cdb394fc4f40"/>
    <hyperlink ref="AA21" r:id="R4ad99b8c2329454d"/>
    <hyperlink ref="AB21" r:id="R52ccd46e0efc4be2"/>
    <hyperlink ref="Z22" r:id="Rb794d41a7dc24dcc"/>
    <hyperlink ref="AA22" r:id="R0289e4ea87004e4d"/>
    <hyperlink ref="AB22" r:id="Re27e651c2d5c44ca"/>
    <hyperlink ref="Z23" r:id="Re8e96d9c7fa94b43"/>
    <hyperlink ref="AA23" r:id="Rdd84894bb7a44bcc"/>
    <hyperlink ref="AB23" r:id="R5dffd0be56ab4107"/>
    <hyperlink ref="Z24" r:id="R215fcf5736c34940"/>
    <hyperlink ref="AA24" r:id="R692e258daf5a4a26"/>
    <hyperlink ref="AB24" r:id="R575414c941114238"/>
    <hyperlink ref="Z25" r:id="R803305f32ba14275"/>
    <hyperlink ref="AA25" r:id="R3051b4c794464f8d"/>
    <hyperlink ref="AB25" r:id="Rb2285bbe50ed48e2"/>
    <hyperlink ref="Z26" r:id="Rf7b212a6cfc2418c"/>
    <hyperlink ref="AA26" r:id="Rc30493c98a2d45a1"/>
    <hyperlink ref="AB26" r:id="R83ccd6b2c1f64447"/>
    <hyperlink ref="Z27" r:id="Ra35914abf7bb4cc8"/>
    <hyperlink ref="AA27" r:id="R17554a29cbb040c1"/>
    <hyperlink ref="AB27" r:id="Re3fb0d744fec428c"/>
    <hyperlink ref="Z28" r:id="R5d88db85c50e4de2"/>
    <hyperlink ref="AA28" r:id="R7d89cdaa64804541"/>
    <hyperlink ref="AB28" r:id="R09907682d89d4bfe"/>
    <hyperlink ref="Z29" r:id="R11787833e68c4244"/>
    <hyperlink ref="AA29" r:id="R0f2d73a03196467b"/>
    <hyperlink ref="AB29" r:id="R37cd2d9089a946fa"/>
    <hyperlink ref="Z30" r:id="R741f11bc6f6a40f7"/>
    <hyperlink ref="AB30" r:id="Redbbcf28aae145c7"/>
    <hyperlink ref="Z31" r:id="Re27d7fb9db634363"/>
    <hyperlink ref="AB31" r:id="R817179b66dc049e0"/>
    <hyperlink ref="Z32" r:id="R9d7d6bc1a92f45e3"/>
    <hyperlink ref="AB32" r:id="R314efcd7a62d4a51"/>
    <hyperlink ref="Z33" r:id="Rca95af7dcb064ab1"/>
    <hyperlink ref="AB33" r:id="R1dbebe865f714fe7"/>
    <hyperlink ref="AA30" r:id="rIdSourceAA30"/>
    <hyperlink ref="AA31" r:id="rIdSourceAA31"/>
    <hyperlink ref="AA32" r:id="rIdSourceAA32"/>
    <hyperlink ref="AA33" r:id="rIdSourceAA33"/>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pageSetUpPr fitToPage="false"/>
  </sheetPr>
  <sheetViews>
    <sheetView showGridLines="1" workbookViewId="0">
      <pane ySplit="1" topLeftCell="A2" activePane="bottomLeft" state="frozen"/>
    </sheetView>
  </sheetViews>
  <sheetFormatPr defaultColWidth="8.6796875" defaultRowHeight="15"/>
  <cols>
    <col min="1" max="1" width="5" hidden="0" customWidth="1"/>
    <col min="2" max="2" width="60" hidden="0" customWidth="1"/>
    <col min="3" max="3" width="14" hidden="0" customWidth="1"/>
    <col min="4" max="4" width="70" hidden="0" customWidth="1"/>
    <col min="5" max="5" width="45" hidden="0" customWidth="1"/>
  </cols>
  <sheetData>
    <row r="1" ht="15" hidden="0">
      <c r="A1" s="4" t="s">
        <v>48</v>
      </c>
      <c r="B1" s="4" t="s">
        <v>49</v>
      </c>
      <c r="C1" s="4" t="s">
        <v>50</v>
      </c>
      <c r="D1" s="4" t="s">
        <v>51</v>
      </c>
      <c r="E1" s="4" t="s">
        <v>52</v>
      </c>
    </row>
    <row r="2" ht="15" hidden="0">
      <c r="A2" s="11" t="n">
        <v>1</v>
      </c>
      <c r="B2" s="11" t="s">
        <v>53</v>
      </c>
      <c r="C2" s="11" t="s">
        <v>54</v>
      </c>
      <c r="D2" s="13" t="s">
        <v>55</v>
      </c>
      <c r="E2" s="16" t="s">
        <v>56</v>
      </c>
    </row>
    <row r="3" ht="15" hidden="0">
      <c r="A3" s="11" t="n">
        <v>2</v>
      </c>
      <c r="B3" s="11" t="s">
        <v>57</v>
      </c>
      <c r="C3" s="11" t="s">
        <v>58</v>
      </c>
      <c r="D3" s="13" t="s">
        <v>59</v>
      </c>
      <c r="E3" s="16" t="s">
        <v>60</v>
      </c>
    </row>
    <row r="4" ht="15" hidden="0">
      <c r="A4" s="11" t="n">
        <v>3</v>
      </c>
      <c r="B4" s="11" t="s">
        <v>61</v>
      </c>
      <c r="C4" s="11" t="s">
        <v>58</v>
      </c>
      <c r="D4" s="13" t="s">
        <v>62</v>
      </c>
      <c r="E4" s="16" t="s">
        <v>60</v>
      </c>
    </row>
    <row r="5" ht="15" hidden="0">
      <c r="A5" s="11" t="n">
        <v>4</v>
      </c>
      <c r="B5" s="11" t="s">
        <v>63</v>
      </c>
      <c r="C5" s="11" t="s">
        <v>64</v>
      </c>
      <c r="D5" s="13" t="s">
        <v>65</v>
      </c>
      <c r="E5" s="16" t="s">
        <v>66</v>
      </c>
    </row>
    <row r="6" ht="15" hidden="0">
      <c r="A6" s="11" t="n">
        <v>5</v>
      </c>
      <c r="B6" s="11" t="s">
        <v>67</v>
      </c>
      <c r="C6" s="11" t="s">
        <v>68</v>
      </c>
      <c r="D6" s="13" t="s">
        <v>69</v>
      </c>
      <c r="E6" s="11" t="s">
        <v>70</v>
      </c>
    </row>
    <row r="7" ht="15" hidden="0">
      <c r="A7" s="11" t="n">
        <v>6</v>
      </c>
      <c r="B7" s="11" t="s">
        <v>71</v>
      </c>
      <c r="C7" s="11" t="s">
        <v>72</v>
      </c>
      <c r="D7" s="13" t="s">
        <v>73</v>
      </c>
      <c r="E7" s="11" t="s">
        <v>74</v>
      </c>
    </row>
    <row r="8" ht="15" hidden="0">
      <c r="A8" s="11" t="n">
        <v>7</v>
      </c>
      <c r="B8" s="11" t="s">
        <v>75</v>
      </c>
      <c r="C8" s="11" t="s">
        <v>72</v>
      </c>
      <c r="D8" s="13" t="s">
        <v>76</v>
      </c>
      <c r="E8" s="11" t="s">
        <v>77</v>
      </c>
    </row>
    <row r="9" ht="15" hidden="0">
      <c r="A9" s="11" t="n">
        <v>8</v>
      </c>
      <c r="B9" s="11" t="s">
        <v>78</v>
      </c>
      <c r="C9" s="11" t="s">
        <v>79</v>
      </c>
      <c r="D9" s="13" t="s">
        <v>80</v>
      </c>
      <c r="E9" s="11" t="s">
        <v>81</v>
      </c>
    </row>
    <row r="10" ht="15" hidden="0">
      <c r="A10" s="11" t="n">
        <v>9</v>
      </c>
      <c r="B10" s="11" t="s">
        <v>82</v>
      </c>
      <c r="C10" s="11" t="s">
        <v>83</v>
      </c>
      <c r="D10" s="13" t="s">
        <v>84</v>
      </c>
      <c r="E10" s="11" t="s">
        <v>85</v>
      </c>
    </row>
    <row r="11" ht="15" hidden="0">
      <c r="A11" s="11" t="n">
        <v>10</v>
      </c>
      <c r="B11" s="11" t="s">
        <v>86</v>
      </c>
      <c r="C11" s="11" t="s">
        <v>87</v>
      </c>
      <c r="D11" s="13" t="s">
        <v>88</v>
      </c>
      <c r="E11" s="11" t="s">
        <v>89</v>
      </c>
    </row>
    <row r="12" ht="15" hidden="0">
      <c r="A12" s="11" t="n">
        <v>11</v>
      </c>
      <c r="B12" s="11" t="s">
        <v>90</v>
      </c>
      <c r="C12" s="11" t="s">
        <v>91</v>
      </c>
      <c r="D12" s="13" t="s">
        <v>92</v>
      </c>
      <c r="E12" s="11" t="s">
        <v>93</v>
      </c>
    </row>
    <row r="13" ht="15" hidden="0">
      <c r="A13" s="11" t="n">
        <v>12</v>
      </c>
      <c r="B13" s="11" t="s">
        <v>94</v>
      </c>
      <c r="C13" s="11" t="s">
        <v>95</v>
      </c>
      <c r="D13" s="13" t="s">
        <v>96</v>
      </c>
      <c r="E13" s="11" t="s">
        <v>97</v>
      </c>
    </row>
    <row r="14" ht="15" hidden="0">
      <c r="A14" s="11" t="n">
        <v>13</v>
      </c>
      <c r="B14" s="11" t="s">
        <v>98</v>
      </c>
      <c r="C14" s="11" t="s">
        <v>95</v>
      </c>
      <c r="D14" s="13" t="s">
        <v>99</v>
      </c>
      <c r="E14" s="11" t="s">
        <v>100</v>
      </c>
    </row>
    <row r="15" ht="23.850000381469727" hidden="0">
      <c r="A15" s="11" t="n">
        <v>14</v>
      </c>
      <c r="B15" s="11" t="s">
        <v>101</v>
      </c>
      <c r="C15" s="11" t="s">
        <v>102</v>
      </c>
      <c r="D15" s="13" t="s">
        <v>103</v>
      </c>
      <c r="E15" s="11" t="s">
        <v>104</v>
      </c>
    </row>
    <row r="16" ht="15" hidden="0">
      <c r="A16" s="11" t="n">
        <v>15</v>
      </c>
      <c r="B16" s="11" t="s">
        <v>105</v>
      </c>
      <c r="C16" s="11" t="s">
        <v>106</v>
      </c>
      <c r="D16" s="13" t="s">
        <v>107</v>
      </c>
      <c r="E16" s="11" t="s">
        <v>108</v>
      </c>
    </row>
    <row r="17" ht="23.850000381469727" hidden="0">
      <c r="A17" s="11" t="n">
        <v>16</v>
      </c>
      <c r="B17" s="11" t="s">
        <v>109</v>
      </c>
      <c r="C17" s="11" t="s">
        <v>110</v>
      </c>
      <c r="D17" s="13" t="s">
        <v>111</v>
      </c>
      <c r="E17" s="11" t="s">
        <v>112</v>
      </c>
    </row>
    <row r="18" ht="23.850000381469727" hidden="0">
      <c r="A18" s="11" t="n">
        <v>17</v>
      </c>
      <c r="B18" s="11" t="s">
        <v>113</v>
      </c>
      <c r="C18" s="11" t="s">
        <v>114</v>
      </c>
      <c r="D18" s="13" t="s">
        <v>115</v>
      </c>
      <c r="E18" s="11" t="s">
        <v>116</v>
      </c>
    </row>
    <row r="19" ht="23.850000381469727" hidden="0">
      <c r="A19" s="11" t="n">
        <v>18</v>
      </c>
      <c r="B19" s="11" t="s">
        <v>117</v>
      </c>
      <c r="C19" s="11" t="s">
        <v>114</v>
      </c>
      <c r="D19" s="13" t="s">
        <v>118</v>
      </c>
      <c r="E19" s="11" t="s">
        <v>119</v>
      </c>
    </row>
    <row r="20" ht="23.850000381469727" hidden="0">
      <c r="A20" s="11" t="n">
        <v>19</v>
      </c>
      <c r="B20" s="11" t="s">
        <v>120</v>
      </c>
      <c r="C20" s="11" t="s">
        <v>114</v>
      </c>
      <c r="D20" s="13" t="s">
        <v>121</v>
      </c>
      <c r="E20" s="11" t="s">
        <v>116</v>
      </c>
    </row>
    <row r="21" ht="15" hidden="0">
      <c r="A21" s="11" t="n">
        <v>20</v>
      </c>
      <c r="B21" s="11" t="s">
        <v>122</v>
      </c>
      <c r="C21" s="11" t="s">
        <v>123</v>
      </c>
      <c r="D21" s="13" t="s">
        <v>124</v>
      </c>
      <c r="E21" s="11" t="s">
        <v>125</v>
      </c>
    </row>
    <row r="22" ht="15" hidden="0">
      <c r="A22" s="11" t="n">
        <v>21</v>
      </c>
      <c r="B22" s="11" t="s">
        <v>126</v>
      </c>
      <c r="C22" s="11" t="s">
        <v>127</v>
      </c>
      <c r="D22" s="13" t="s">
        <v>128</v>
      </c>
      <c r="E22" s="11" t="s">
        <v>129</v>
      </c>
    </row>
    <row r="23" ht="15" hidden="0">
      <c r="A23" s="11" t="n">
        <v>22</v>
      </c>
      <c r="B23" s="11" t="s">
        <v>130</v>
      </c>
      <c r="C23" s="11" t="s">
        <v>131</v>
      </c>
      <c r="D23" s="13" t="s">
        <v>132</v>
      </c>
      <c r="E23" s="11" t="s">
        <v>133</v>
      </c>
    </row>
    <row r="24" ht="15" hidden="0">
      <c r="A24" s="11" t="n">
        <v>23</v>
      </c>
      <c r="B24" s="11" t="s">
        <v>134</v>
      </c>
      <c r="C24" s="11" t="s">
        <v>131</v>
      </c>
      <c r="D24" s="13" t="s">
        <v>135</v>
      </c>
      <c r="E24" s="11" t="s">
        <v>136</v>
      </c>
    </row>
    <row r="25" ht="15" hidden="0">
      <c r="A25" s="11" t="n">
        <v>24</v>
      </c>
      <c r="B25" s="11" t="s">
        <v>137</v>
      </c>
      <c r="C25" s="11" t="s">
        <v>131</v>
      </c>
      <c r="D25" s="13" t="s">
        <v>138</v>
      </c>
      <c r="E25" s="11" t="s">
        <v>136</v>
      </c>
    </row>
    <row r="26" ht="15" hidden="0">
      <c r="A26" s="11" t="n">
        <v>25</v>
      </c>
      <c r="B26" s="11" t="s">
        <v>139</v>
      </c>
      <c r="C26" s="11" t="s">
        <v>140</v>
      </c>
      <c r="D26" s="13" t="s">
        <v>141</v>
      </c>
      <c r="E26" s="11" t="s">
        <v>142</v>
      </c>
    </row>
    <row r="27" ht="15" hidden="0">
      <c r="A27" s="11" t="n">
        <v>26</v>
      </c>
      <c r="B27" s="11" t="s">
        <v>143</v>
      </c>
      <c r="C27" s="11" t="s">
        <v>144</v>
      </c>
      <c r="D27" s="13" t="s">
        <v>145</v>
      </c>
      <c r="E27" s="11" t="s">
        <v>146</v>
      </c>
    </row>
    <row r="28" ht="15" hidden="0">
      <c r="A28" s="11" t="n">
        <v>27</v>
      </c>
      <c r="B28" s="11" t="s">
        <v>147</v>
      </c>
      <c r="C28" s="11" t="s">
        <v>148</v>
      </c>
      <c r="D28" s="13" t="s">
        <v>149</v>
      </c>
      <c r="E28" s="11" t="s">
        <v>150</v>
      </c>
    </row>
    <row r="29" ht="15" hidden="0">
      <c r="A29" s="11" t="n">
        <v>28</v>
      </c>
      <c r="B29" s="11" t="s">
        <v>151</v>
      </c>
      <c r="C29" s="11" t="s">
        <v>148</v>
      </c>
      <c r="D29" s="13" t="s">
        <v>152</v>
      </c>
      <c r="E29" s="11" t="s">
        <v>153</v>
      </c>
    </row>
    <row r="30" ht="23.850000381469727" hidden="0">
      <c r="A30" s="11" t="n">
        <v>29</v>
      </c>
      <c r="B30" s="11" t="s">
        <v>154</v>
      </c>
      <c r="C30" s="11" t="s">
        <v>155</v>
      </c>
      <c r="D30" s="13" t="s">
        <v>156</v>
      </c>
      <c r="E30" s="11" t="s">
        <v>157</v>
      </c>
    </row>
    <row r="31" ht="15" hidden="0">
      <c r="A31" s="11" t="n">
        <v>30</v>
      </c>
      <c r="B31" s="11" t="s">
        <v>158</v>
      </c>
      <c r="C31" s="11" t="s">
        <v>155</v>
      </c>
      <c r="D31" s="13" t="s">
        <v>159</v>
      </c>
      <c r="E31" s="11" t="s">
        <v>160</v>
      </c>
    </row>
    <row r="32" ht="15" hidden="0">
      <c r="A32" s="11" t="n">
        <v>31</v>
      </c>
      <c r="B32" s="11" t="s">
        <v>161</v>
      </c>
      <c r="C32" s="11" t="s">
        <v>162</v>
      </c>
      <c r="D32" s="13" t="s">
        <v>163</v>
      </c>
      <c r="E32" s="11" t="s">
        <v>164</v>
      </c>
    </row>
    <row r="33" ht="23.850000381469727" hidden="0">
      <c r="A33" s="11" t="n">
        <v>32</v>
      </c>
      <c r="B33" s="11" t="s">
        <v>165</v>
      </c>
      <c r="C33" s="11" t="s">
        <v>162</v>
      </c>
      <c r="D33" s="13" t="s">
        <v>166</v>
      </c>
      <c r="E33" s="11" t="s">
        <v>167</v>
      </c>
    </row>
    <row r="34" ht="15" hidden="0">
      <c r="A34" s="11" t="n">
        <v>33</v>
      </c>
      <c r="B34" s="11" t="s">
        <v>168</v>
      </c>
      <c r="C34" s="11" t="s">
        <v>169</v>
      </c>
      <c r="D34" s="13" t="s">
        <v>170</v>
      </c>
      <c r="E34" s="11" t="s">
        <v>171</v>
      </c>
    </row>
    <row r="35" ht="15" hidden="0">
      <c r="A35" s="11" t="n">
        <v>34</v>
      </c>
      <c r="B35" s="11" t="s">
        <v>172</v>
      </c>
      <c r="C35" s="11" t="s">
        <v>169</v>
      </c>
      <c r="D35" s="13" t="s">
        <v>173</v>
      </c>
      <c r="E35" s="11" t="s">
        <v>174</v>
      </c>
    </row>
    <row r="36" ht="15" hidden="0">
      <c r="A36" s="11" t="n">
        <v>35</v>
      </c>
      <c r="B36" s="11" t="s">
        <v>175</v>
      </c>
      <c r="C36" s="11" t="s">
        <v>176</v>
      </c>
      <c r="D36" s="13" t="s">
        <v>177</v>
      </c>
      <c r="E36" s="11" t="s">
        <v>178</v>
      </c>
    </row>
    <row r="37" ht="15" hidden="0">
      <c r="A37" s="11" t="n">
        <v>36</v>
      </c>
      <c r="B37" s="11" t="s">
        <v>179</v>
      </c>
      <c r="C37" s="11" t="s">
        <v>180</v>
      </c>
      <c r="D37" s="13" t="s">
        <v>181</v>
      </c>
      <c r="E37" s="11" t="s">
        <v>182</v>
      </c>
    </row>
    <row r="38" ht="15" hidden="0">
      <c r="A38" s="11" t="n">
        <v>37</v>
      </c>
      <c r="B38" s="11" t="s">
        <v>183</v>
      </c>
      <c r="C38" s="11" t="s">
        <v>180</v>
      </c>
      <c r="D38" s="13" t="s">
        <v>184</v>
      </c>
      <c r="E38" s="11" t="s">
        <v>185</v>
      </c>
    </row>
    <row r="39" ht="15" hidden="0">
      <c r="A39" s="11" t="n">
        <v>38</v>
      </c>
      <c r="B39" s="11" t="s">
        <v>186</v>
      </c>
      <c r="C39" s="11" t="s">
        <v>187</v>
      </c>
      <c r="D39" s="13" t="s">
        <v>188</v>
      </c>
      <c r="E39" s="11" t="s">
        <v>189</v>
      </c>
    </row>
    <row r="40" ht="15" hidden="0">
      <c r="A40" s="11" t="n">
        <v>39</v>
      </c>
      <c r="B40" s="11" t="s">
        <v>190</v>
      </c>
      <c r="C40" s="11" t="s">
        <v>191</v>
      </c>
      <c r="D40" s="13" t="s">
        <v>192</v>
      </c>
      <c r="E40" s="11" t="s">
        <v>193</v>
      </c>
    </row>
    <row r="41" ht="23.850000381469727" hidden="0">
      <c r="A41" s="11" t="n">
        <v>40</v>
      </c>
      <c r="B41" s="11" t="s">
        <v>194</v>
      </c>
      <c r="C41" s="11" t="s">
        <v>195</v>
      </c>
      <c r="D41" s="13" t="s">
        <v>196</v>
      </c>
      <c r="E41" s="11" t="s">
        <v>197</v>
      </c>
    </row>
    <row r="42" ht="15" hidden="0">
      <c r="A42" s="11" t="n">
        <v>41</v>
      </c>
      <c r="B42" s="11" t="s">
        <v>198</v>
      </c>
      <c r="C42" s="11" t="s">
        <v>195</v>
      </c>
      <c r="D42" s="13" t="s">
        <v>199</v>
      </c>
      <c r="E42" s="11" t="s">
        <v>200</v>
      </c>
    </row>
    <row r="43" ht="15" hidden="0">
      <c r="A43" s="11" t="n">
        <v>42</v>
      </c>
      <c r="B43" s="11" t="s">
        <v>201</v>
      </c>
      <c r="C43" s="11" t="s">
        <v>195</v>
      </c>
      <c r="D43" s="13" t="s">
        <v>202</v>
      </c>
      <c r="E43" s="11" t="s">
        <v>200</v>
      </c>
    </row>
    <row r="44" ht="15" hidden="0">
      <c r="A44" s="11" t="n">
        <v>43</v>
      </c>
      <c r="B44" s="11" t="s">
        <v>203</v>
      </c>
      <c r="C44" s="11" t="s">
        <v>204</v>
      </c>
      <c r="D44" s="13" t="s">
        <v>205</v>
      </c>
      <c r="E44" s="11" t="s">
        <v>206</v>
      </c>
    </row>
    <row r="45" ht="15" hidden="0">
      <c r="A45" s="11" t="n">
        <v>44</v>
      </c>
      <c r="B45" s="11" t="s">
        <v>207</v>
      </c>
      <c r="C45" s="11" t="s">
        <v>208</v>
      </c>
      <c r="D45" s="13" t="s">
        <v>209</v>
      </c>
      <c r="E45" s="11" t="s">
        <v>210</v>
      </c>
    </row>
    <row r="46" ht="15" hidden="0">
      <c r="A46" s="11" t="n">
        <v>45</v>
      </c>
      <c r="B46" s="11" t="s">
        <v>211</v>
      </c>
      <c r="C46" s="11" t="s">
        <v>208</v>
      </c>
      <c r="D46" s="13" t="s">
        <v>212</v>
      </c>
      <c r="E46" s="11" t="s">
        <v>213</v>
      </c>
    </row>
    <row r="47" ht="15" hidden="0">
      <c r="B47" s="6" t="s">
        <v>214</v>
      </c>
      <c r="C47" s="17" t="n">
        <f aca="0">COUNTA(B2:B46)</f>
        <v>45</v>
      </c>
    </row>
    <row r="48" ht="15" hidden="0">
      <c r="B48" s="6" t="s">
        <v>215</v>
      </c>
      <c r="C48" s="17" t="n">
        <f aca="0">COUNTIF(E2:E46,"CL-*")+COUNTIF(E2:E46,"Consolidated*")</f>
        <v>0</v>
      </c>
    </row>
    <row r="49" ht="15" hidden="0">
      <c r="B49" s="6" t="s">
        <v>216</v>
      </c>
      <c r="C49" s="17" t="n">
        <f aca="0">COUNTIF(E2:E46,"Excluded*")</f>
        <v>0</v>
      </c>
    </row>
  </sheetData>
  <hyperlinks>
    <hyperlink ref="D2" r:id="R039f37c625434f47"/>
    <hyperlink ref="D3" r:id="R51be47984aec4b90"/>
    <hyperlink ref="D4" r:id="R4c9f851a85044994"/>
    <hyperlink ref="D5" r:id="R21a952242a464064"/>
    <hyperlink ref="D6" r:id="Rd8038b2882ea4da6"/>
    <hyperlink ref="D7" r:id="Re8a8b8d2ef31456c"/>
    <hyperlink ref="D8" r:id="R49139290d6f54754"/>
    <hyperlink ref="D9" r:id="R96b7f778707049e9"/>
    <hyperlink ref="D10" r:id="R12874208c97f4782"/>
    <hyperlink ref="D11" r:id="Rf297c2a1bd8a4afc"/>
    <hyperlink ref="D12" r:id="R74a994a079b24320"/>
    <hyperlink ref="D13" r:id="Rc5483885bbbe4b10"/>
    <hyperlink ref="D14" r:id="R628dddfd93ce4934"/>
    <hyperlink ref="D15" r:id="R9ee023c34ec54c02"/>
    <hyperlink ref="D16" r:id="Rb647a3cfda2e41d1"/>
    <hyperlink ref="D17" r:id="Rea7ca9bed13949ca"/>
    <hyperlink ref="D18" r:id="Rf9847309ba84428b"/>
    <hyperlink ref="D19" r:id="Rc679a8c7b18c4ed4"/>
    <hyperlink ref="D20" r:id="R08f48cb124c34fab"/>
    <hyperlink ref="D21" r:id="Rc1949b48f9344fc5"/>
    <hyperlink ref="D22" r:id="R73b9a99ca6b5464e"/>
    <hyperlink ref="D23" r:id="R995123ee15ba46fa"/>
    <hyperlink ref="D24" r:id="Rc104582a13e0477d"/>
    <hyperlink ref="D25" r:id="R1d3bd8c24c8d4a58"/>
    <hyperlink ref="D26" r:id="R76afeb8358a844af"/>
    <hyperlink ref="D27" r:id="Rbb6310ab96a84f53"/>
    <hyperlink ref="D28" r:id="Rda3219cd1e324571"/>
    <hyperlink ref="D29" r:id="R52b88ffa1ab2494a"/>
    <hyperlink ref="D30" r:id="R7a6434715b5d420a"/>
    <hyperlink ref="D31" r:id="Rd12219ac95c045f7"/>
    <hyperlink ref="D32" r:id="R4700744b5fe64e33"/>
    <hyperlink ref="D33" r:id="R5226726a9f7c4df5"/>
    <hyperlink ref="D34" r:id="R5d1fad584388458a"/>
    <hyperlink ref="D35" r:id="R9214cb08821c4e3a"/>
    <hyperlink ref="D36" r:id="R0f199d7c844c4415"/>
    <hyperlink ref="D37" r:id="Re7640b2b877448c9"/>
    <hyperlink ref="D38" r:id="R150c8d75e6fe4d68"/>
    <hyperlink ref="D39" r:id="Re5ce04da532d4dc5"/>
    <hyperlink ref="D40" r:id="R2207d831bdd04810"/>
    <hyperlink ref="D41" r:id="R9d27db0c16794186"/>
    <hyperlink ref="D42" r:id="R1a1cd6fccddc4452"/>
    <hyperlink ref="D43" r:id="R49d7091d62ca4ece"/>
    <hyperlink ref="D44" r:id="R3a01af1448b34df4"/>
    <hyperlink ref="D45" r:id="R9be170b9e42b46ef"/>
    <hyperlink ref="D46" r:id="R93d11d63470c4104"/>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sheetPr>
    <pageSetUpPr fitToPage="false"/>
  </sheetPr>
  <sheetViews>
    <sheetView showGridLines="1" workbookViewId="0">
      <pane ySplit="1" topLeftCell="A2" activePane="bottomLeft" state="frozen"/>
    </sheetView>
  </sheetViews>
  <sheetFormatPr defaultColWidth="8.6796875" defaultRowHeight="15"/>
  <cols>
    <col min="1" max="1" width="55" hidden="0" customWidth="1"/>
    <col min="2" max="2" width="18" hidden="0" customWidth="1"/>
    <col min="3" max="4" width="60" hidden="0" customWidth="1"/>
    <col min="5" max="5" width="45" hidden="0" customWidth="1"/>
  </cols>
  <sheetData>
    <row r="1" ht="15" hidden="0">
      <c r="A1" s="4" t="s">
        <v>217</v>
      </c>
      <c r="B1" s="4" t="s">
        <v>218</v>
      </c>
      <c r="C1" s="4" t="s">
        <v>219</v>
      </c>
      <c r="D1" s="4" t="s">
        <v>220</v>
      </c>
      <c r="E1" s="4" t="s">
        <v>221</v>
      </c>
    </row>
    <row r="2" ht="23.850000381469727" hidden="0">
      <c r="A2" s="11" t="s">
        <v>222</v>
      </c>
      <c r="B2" s="11" t="s">
        <v>223</v>
      </c>
      <c r="C2" s="11" t="s">
        <v>224</v>
      </c>
      <c r="D2" s="13" t="s">
        <v>225</v>
      </c>
      <c r="E2" s="11"/>
    </row>
    <row r="3" ht="15" hidden="0">
      <c r="A3" s="11" t="s">
        <v>226</v>
      </c>
      <c r="B3" s="11" t="s">
        <v>227</v>
      </c>
      <c r="C3" s="11" t="s">
        <v>228</v>
      </c>
      <c r="D3" s="13" t="s">
        <v>55</v>
      </c>
      <c r="E3" s="11"/>
    </row>
    <row r="4" ht="23.850000381469727" hidden="0">
      <c r="A4" s="11" t="s">
        <v>229</v>
      </c>
      <c r="B4" s="11" t="s">
        <v>227</v>
      </c>
      <c r="C4" s="11" t="s">
        <v>230</v>
      </c>
      <c r="D4" s="13" t="s">
        <v>65</v>
      </c>
      <c r="E4" s="11" t="s">
        <v>231</v>
      </c>
    </row>
    <row r="5" ht="23.850000381469727" hidden="0">
      <c r="A5" s="11" t="s">
        <v>232</v>
      </c>
      <c r="B5" s="11" t="s">
        <v>233</v>
      </c>
      <c r="C5" s="11" t="s">
        <v>234</v>
      </c>
      <c r="D5" s="13" t="s">
        <v>235</v>
      </c>
      <c r="E5" s="11" t="s">
        <v>236</v>
      </c>
    </row>
    <row r="6" ht="23.850000381469727" hidden="0">
      <c r="A6" s="11" t="s">
        <v>237</v>
      </c>
      <c r="B6" s="11" t="s">
        <v>238</v>
      </c>
      <c r="C6" s="11" t="s">
        <v>239</v>
      </c>
      <c r="D6" s="11"/>
      <c r="E6" s="11"/>
    </row>
    <row r="7" ht="15" hidden="0">
      <c r="A7" s="11" t="s">
        <v>240</v>
      </c>
      <c r="B7" s="11" t="s">
        <v>238</v>
      </c>
      <c r="C7" s="11" t="s">
        <v>241</v>
      </c>
      <c r="D7" s="13" t="s">
        <v>242</v>
      </c>
      <c r="E7" s="11"/>
    </row>
    <row r="8" ht="23.850000381469727" hidden="0">
      <c r="A8" s="11" t="s">
        <v>243</v>
      </c>
      <c r="B8" s="11" t="s">
        <v>244</v>
      </c>
      <c r="C8" s="11" t="s">
        <v>245</v>
      </c>
      <c r="D8" s="13" t="s">
        <v>246</v>
      </c>
      <c r="E8" s="11" t="s">
        <v>247</v>
      </c>
    </row>
    <row r="9" ht="23.850000381469727" hidden="0">
      <c r="A9" s="11" t="s">
        <v>248</v>
      </c>
      <c r="B9" s="11" t="s">
        <v>244</v>
      </c>
      <c r="C9" s="11" t="s">
        <v>249</v>
      </c>
      <c r="D9" s="13" t="s">
        <v>246</v>
      </c>
      <c r="E9" s="11" t="s">
        <v>247</v>
      </c>
    </row>
    <row r="10" ht="23.850000381469727" hidden="0">
      <c r="A10" s="11" t="s">
        <v>250</v>
      </c>
      <c r="B10" s="11" t="s">
        <v>238</v>
      </c>
      <c r="C10" s="11" t="s">
        <v>251</v>
      </c>
      <c r="D10" s="11"/>
      <c r="E10" s="11"/>
    </row>
    <row r="11" ht="72" hidden="0" customHeight="1">
      <c r="A11" s="23" t="str">
        <v>CL-ASM238-0001</v>
      </c>
      <c r="B11" s="23" t="str">
        <v>Reference / grouped edition</v>
      </c>
      <c r="C11" s="23" t="str">
        <v>GCD explicitly identifies recolored reused ASM #238 cover art, with text boxes and signatures removed. Retained as a reference edition, not an original homage. Date corrected from May 3 to May 10, 1986. UK weekly. The galko thumbnail looks close to the original Romita art under new trade dress; may be reused art (an exclusion). Check before showing. Native cover reviewed October 20, 2026; unsupported edition/print-run details remain unconfirmed.</v>
      </c>
      <c r="D11" s="23" t="str">
        <v>https://leagueofcomicgeeks.com/comic/6985278/spider-man-and-zoids-10
https://my.comics.org/issue/806526/
https://leagueofcomicgeeks.com/profile/galko/lists/9937/cover-homage-the-amazing-spider-man-238</v>
      </c>
      <c r="E11" s="23" t="str">
        <v>No additional follow-up identified.</v>
      </c>
    </row>
    <row r="12" ht="48" hidden="0" customHeight="1">
      <c r="A12" s="23" t="str">
        <v>CL-ASM238-0002</v>
      </c>
      <c r="B12" s="23" t="str">
        <v>Cover artwork</v>
      </c>
      <c r="C12" s="23" t="str">
        <v>Listed on galko's League of Comic Geeks list 'Cover Homage: The Amazing Spider-Man #238'. Cover inks are Joe Rubinstein (signed JR), distinct from interior inker Bob McLeod. Direct/newsstand editions remain grouped as one artwork.</v>
      </c>
      <c r="D12" s="23" t="str">
        <v>https://leagueofcomicgeeks.com/comic/7160601/the-incredible-hulk-372
https://comics.ha.com/comic-issue-index/the-incredible-hulk.s?id=48328
https://leagueofcomicgeeks.com/profile/galko/lists/9937/cover-homage-the-amazing-spider-man-238</v>
      </c>
      <c r="E12" s="23" t="str">
        <v>No additional follow-up identified.</v>
      </c>
    </row>
    <row r="13" ht="60" hidden="0" customHeight="1">
      <c r="A13" s="23" t="str">
        <v>CL-ASM238-0003</v>
      </c>
      <c r="B13" s="23" t="str">
        <v>Cover artwork</v>
      </c>
      <c r="C13" s="23" t="str">
        <v>Listed on galko's League of Comic Geeks list 'Cover Homage: The Amazing Spider-Man #238'. 'Enter Kingpin' restaging. Cover artist not named in the galko/LCG record. Single source (galko). Native cover reviewed October 20, 2026; unsupported edition/print-run details remain unconfirmed.</v>
      </c>
      <c r="D13" s="23" t="str">
        <v>https://leagueofcomicgeeks.com/comic/8388947/peter-parker-spider-man-6
https://www.marvel.com/comics/issue/10570/peter_parker_spider-man_1999_6
https://leagueofcomicgeeks.com/profile/galko/lists/9937/cover-homage-the-amazing-spider-man-238
https://marvel.fandom.com/wiki/Peter_Parker%3A_Spider-Man_Vol_1_6</v>
      </c>
      <c r="E13" s="23" t="str">
        <v>No additional follow-up identified.</v>
      </c>
    </row>
    <row r="14" ht="60" hidden="0" customHeight="1">
      <c r="A14" s="23" t="str">
        <v>CL-ASM238-0004</v>
      </c>
      <c r="B14" s="23" t="str">
        <v>Cover artwork</v>
      </c>
      <c r="C14" s="23" t="str">
        <v>Listed on galko's League of Comic Geeks list 'Cover Homage: The Amazing Spider-Man #238'. Marvel confirms Stefano Caselli cover credit; GCD identifies Frank Martin colors. Hooded Hobgoblin dominates the cover; partial compositional callback rather than a literal duplicate.</v>
      </c>
      <c r="D14" s="23" t="str">
        <v>https://leagueofcomicgeeks.com/comic/8573828/spider-island-deadly-foes-1
https://www.marvel.com/comics/issue/39895/slug
https://leagueofcomicgeeks.com/profile/galko/lists/9937/cover-homage-the-amazing-spider-man-238
https://www.comics.org/issue/868072/</v>
      </c>
      <c r="E14" s="23" t="str">
        <v>No additional follow-up identified.</v>
      </c>
    </row>
    <row r="15" ht="48" hidden="0" customHeight="1">
      <c r="A15" s="23" t="str">
        <v>CL-ASM238-0005</v>
      </c>
      <c r="B15" s="23" t="str">
        <v>Cover artwork</v>
      </c>
      <c r="C15" s="23" t="str">
        <v>Listed on galko's League of Comic Geeks list 'Cover Homage: The Amazing Spider-Man #238'. Variant name names the target ('Amazing Spider-Man #238 Parody'). Variant name names the target. Native cover reviewed October 20, 2026; unsupported edition/print-run details remain unconfirmed.</v>
      </c>
      <c r="D15" s="23" t="str">
        <v>https://leagueofcomicgeeks.com/comic/7460640/do-you-pooh-1?variant=1243735
https://leagueofcomicgeeks.com/profile/galko/lists/9937/cover-homage-the-amazing-spider-man-238</v>
      </c>
      <c r="E15" s="23" t="str">
        <v>No additional follow-up identified.</v>
      </c>
    </row>
    <row r="16" ht="72" hidden="0" customHeight="1">
      <c r="A16" s="23" t="str">
        <v>CL-ASM238-0006</v>
      </c>
      <c r="B16" s="23" t="str">
        <v>Cover artwork</v>
      </c>
      <c r="C16" s="23" t="str">
        <v>Listed on galko's League of Comic Geeks list 'Cover Homage: The Amazing Spider-Man #238'. Resale listings (WorthPoint aggregation) consistently call it an ASM #238 homage. Many resale listings title it 'ASM 238 Homage'. Native cover reviewed October 20, 2026; unsupported edition/print-run details remain unconfirmed.</v>
      </c>
      <c r="D16" s="23" t="str">
        <v>https://leagueofcomicgeeks.com/comic/2599841/the-amazing-spider-man-797?variant=1986696
https://www.sadlemoncomics.com/products/amazing-spider-man-797-mike-mayhew-asm-238-homage-limited-to-600-copies-1
https://www.worthpoint.com/worthopedia/amazing-spider-man-797-mayhew-variant-1924090418</v>
      </c>
      <c r="E16" s="23" t="str">
        <v>No additional follow-up identified.</v>
      </c>
    </row>
    <row r="17" ht="72" hidden="0" customHeight="1">
      <c r="A17" s="23" t="str">
        <v>CL-ASM238-0007</v>
      </c>
      <c r="B17" s="23" t="str">
        <v>Cover artwork</v>
      </c>
      <c r="C17" s="23" t="str">
        <v>Listed on galko's League of Comic Geeks list 'Cover Homage: The Amazing Spider-Man #238'. Modern/classic trade-dress and Ultimate editions reuse this Mayhew artwork; counted once. Variant edition and print-run details vary; exact edition should be checked before purchase.</v>
      </c>
      <c r="D17" s="23" t="str">
        <v>https://leagueofcomicgeeks.com/comic/7565867/the-amazing-spider-man-800?variant=3134152
https://comicvine.gamespot.com/the-amazing-spider-man-800-go-down-swinging-part-4/4000-671325/
https://leagueofcomicgeeks.com/profile/galko/lists/9937/cover-homage-the-amazing-spider-man-238</v>
      </c>
      <c r="E17" s="23" t="str">
        <v>No additional follow-up identified.</v>
      </c>
    </row>
    <row r="18" ht="72" hidden="0" customHeight="1">
      <c r="A18" s="23" t="str">
        <v>CL-ASM238-0008</v>
      </c>
      <c r="B18" s="23" t="str">
        <v>Cover artwork</v>
      </c>
      <c r="C18" s="23" t="str">
        <v>Listed on galko's League of Comic Geeks list 'Cover Homage: The Amazing Spider-Man #238'. Variant name says 'ASM 238 Homage'. Variant name names the target. Artist not in the LCG record. Native cover reviewed October 20, 2026; unsupported edition/print-run details remain unconfirmed.</v>
      </c>
      <c r="D18" s="23" t="str">
        <v>https://leagueofcomicgeeks.com/comic/2245242/mighty-morphin-power-rangers-30?variant=1524811
https://comic-watch.com/comic-book-reviews/mighty-morphin-power-rangers-30-rangers-together
https://leagueofcomicgeeks.com/profile/galko/lists/9937/cover-homage-the-amazing-spider-man-238</v>
      </c>
      <c r="E18" s="23" t="str">
        <v>No additional follow-up identified.</v>
      </c>
    </row>
    <row r="19" ht="36" hidden="0" customHeight="1">
      <c r="A19" s="23" t="str">
        <v>CL-ASM238-0009</v>
      </c>
      <c r="B19" s="23" t="str">
        <v>Cover artwork</v>
      </c>
      <c r="C19" s="23" t="str">
        <v>Listed on galko's League of Comic Geeks list 'Cover Homage: The Amazing Spider-Man #238'. Single source (galko). Native cover reviewed October 20, 2026; unsupported edition/print-run details remain unconfirmed.</v>
      </c>
      <c r="D19" s="23" t="str">
        <v>https://leagueofcomicgeeks.com/comic/5657674/rick-and-morty-44?variant=1775674
https://leagueofcomicgeeks.com/profile/galko/lists/9937/cover-homage-the-amazing-spider-man-238</v>
      </c>
      <c r="E19" s="23" t="str">
        <v>Some character identities remain unresolved.</v>
      </c>
    </row>
    <row r="20" ht="72" hidden="0" customHeight="1">
      <c r="A20" s="23" t="str">
        <v>CL-ASM238-0010</v>
      </c>
      <c r="B20" s="23" t="str">
        <v>Cover artwork</v>
      </c>
      <c r="C20" s="23" t="str">
        <v>Listed on galko's League of Comic Geeks list 'Cover Homage: The Amazing Spider-Man #238'. Variant name says 'ASM 238 Homage'. 2019-01-01 is a year-placeholder rather than a verified street date. Jacob Bear attribution supported by signed cover listings; exact printing date remains unconfirmed.</v>
      </c>
      <c r="D20" s="23" t="str">
        <v>https://leagueofcomicgeeks.com/comic/8955313/my-nightmarish-little-venomous-ponies-and-the-magical-friendship-zombies-1?variant=6025738
https://www.hipcomic.com/listing/my-nightmarish-little-venomous-ponies-donald-trump-cover-signed-jacob-bear-w-coa/14334045
https://leagueofcomicgeeks.com/profile/galko/lists/9937/cover-homage-the-amazing-spider-man-238</v>
      </c>
      <c r="E20" s="23" t="str">
        <v>No additional follow-up identified.</v>
      </c>
    </row>
    <row r="21" ht="48" hidden="0" customHeight="1">
      <c r="A21" s="23" t="str">
        <v>CL-ASM238-0011</v>
      </c>
      <c r="B21" s="23" t="str">
        <v>Cover artwork</v>
      </c>
      <c r="C21" s="23" t="str">
        <v>Listed on galko's League of Comic Geeks list 'Cover Homage: The Amazing Spider-Man #238'. Consolidated 3 versions (trade, NYCC 2019, virgin). Single source (galko). Native cover reviewed October 20, 2026; unsupported edition/print-run details remain unconfirmed.</v>
      </c>
      <c r="D21" s="23" t="str">
        <v>https://leagueofcomicgeeks.com/comic/1854393/absolute-carnage-symbiote-spider-man-1?variant=4804127
https://leagueofcomicgeeks.com/profile/galko/lists/9937/cover-homage-the-amazing-spider-man-238</v>
      </c>
      <c r="E21" s="23" t="str">
        <v>No additional follow-up identified.</v>
      </c>
    </row>
    <row r="22" ht="60" hidden="0" customHeight="1">
      <c r="A22" s="23" t="str">
        <v>CL-ASM238-0012</v>
      </c>
      <c r="B22" s="23" t="str">
        <v>Cover artwork</v>
      </c>
      <c r="C22" s="23" t="str">
        <v>Listed on galko's League of Comic Geeks list 'Cover Homage: The Amazing Spider-Man #238'. Hooded Leviathan figure in the Hobgoblin pose. Cover artist not named in the galko/LCG record. Single source (galko). Native cover reviewed October 20, 2026; unsupported edition/print-run details remain unconfirmed.</v>
      </c>
      <c r="D22" s="23" t="str">
        <v>https://leagueofcomicgeeks.com/comic/6022756/supergirl-35
https://www.comics.org/issue/2023160/
https://leagueofcomicgeeks.com/profile/galko/lists/9937/cover-homage-the-amazing-spider-man-238
https://www.dc.com/comics/supergirl-2016/supergirl-35</v>
      </c>
      <c r="E22" s="23" t="str">
        <v>No additional follow-up identified.</v>
      </c>
    </row>
    <row r="23" ht="60" hidden="0" customHeight="1">
      <c r="A23" s="23" t="str">
        <v>CL-ASM238-0013</v>
      </c>
      <c r="B23" s="23" t="str">
        <v>Cover artwork</v>
      </c>
      <c r="C23" s="23" t="str">
        <v>Listed on galko's League of Comic Geeks list 'Cover Homage: The Amazing Spider-Man #238'. Regular cover by Will Robson, distinct from the Alex Saviuk incentive variant. Jackal parody identity not independently confirmed; named generally rather than importing story cast.</v>
      </c>
      <c r="D23" s="23" t="str">
        <v>https://leagueofcomicgeeks.com/comic/9492340/spider-ham-5
https://www.midtowncomics.com/product/1920281
https://leagueofcomicgeeks.com/profile/galko/lists/9937/cover-homage-the-amazing-spider-man-238
https://alternateworlds.com.au/wp-content/uploads/2020/04/0220-Marvel-Previews.pdf</v>
      </c>
      <c r="E23" s="23" t="str">
        <v>Some character identities remain unresolved.</v>
      </c>
    </row>
    <row r="24" ht="36" hidden="0" customHeight="1">
      <c r="A24" s="23" t="str">
        <v>CL-ASM238-0014</v>
      </c>
      <c r="B24" s="23" t="str">
        <v>Cover artwork</v>
      </c>
      <c r="C24" s="23" t="str">
        <v>Listed on galko's League of Comic Geeks list 'Cover Homage: The Amazing Spider-Man #238'. Consolidated 3 versions. Single source (galko). Native cover reviewed October 20, 2026; unsupported edition/print-run details remain unconfirmed.</v>
      </c>
      <c r="D24" s="23" t="str">
        <v>https://leagueofcomicgeeks.com/comic/9823866/hellions-3?variant=7194668
https://leagueofcomicgeeks.com/profile/galko/lists/9937/cover-homage-the-amazing-spider-man-238</v>
      </c>
      <c r="E24" s="23" t="str">
        <v>No additional follow-up identified.</v>
      </c>
    </row>
    <row r="25" ht="48" hidden="0" customHeight="1">
      <c r="A25" s="23" t="str">
        <v>CL-ASM238-0015</v>
      </c>
      <c r="B25" s="23" t="str">
        <v>Cover artwork</v>
      </c>
      <c r="C25" s="23" t="str">
        <v>Listed on galko's League of Comic Geeks list 'Cover Homage: The Amazing Spider-Man #238'. Villains tearing the costume in the Hobgoblin pose. Cover artist not named in the galko/LCG record. Single source (galko). Native cover reviewed October 20, 2026; unsupported edition/print-run details remain unconfirmed.</v>
      </c>
      <c r="D25" s="23" t="str">
        <v>https://leagueofcomicgeeks.com/comic/6407522/the-amazing-spider-man-56
https://www.spidermancrawlspace.com/2021/01/alford-notes-amazing-spider-man-56/
https://leagueofcomicgeeks.com/profile/galko/lists/9937/cover-homage-the-amazing-spider-man-238</v>
      </c>
      <c r="E25" s="23" t="str">
        <v>No additional follow-up identified.</v>
      </c>
    </row>
    <row r="26" ht="48" hidden="0" customHeight="1">
      <c r="A26" s="23" t="str">
        <v>CL-ASM238-0016</v>
      </c>
      <c r="B26" s="23" t="str">
        <v>Cover artwork</v>
      </c>
      <c r="C26" s="23" t="str">
        <v>Listed on galko's League of Comic Geeks list 'Cover Homage: The Amazing Spider-Man #238'. Sad Lemon Comics lists it as an 'ASM 238 Homage Variant'. Retailer (Sad Lemon Comics) names the target. Native cover reviewed October 20, 2026; unsupported edition/print-run details remain unconfirmed.</v>
      </c>
      <c r="D26" s="23" t="str">
        <v>https://leagueofcomicgeeks.com/comic/3675692/the-amazing-spider-man-61?variant=9454721
https://www.sadlemoncomics.com/products/amazing-spider-man-61-mike-mayhew-asm-238-homage-variant-limited-to-800-with-numbered-coa-1</v>
      </c>
      <c r="E26" s="23" t="str">
        <v>No additional follow-up identified.</v>
      </c>
    </row>
    <row r="27" ht="60" hidden="0" customHeight="1">
      <c r="A27" s="23" t="str">
        <v>CL-ASM238-0017</v>
      </c>
      <c r="B27" s="23" t="str">
        <v>Cover artwork</v>
      </c>
      <c r="C27" s="23" t="str">
        <v>Listed on galko's League of Comic Geeks list 'Cover Homage: The Amazing Spider-Man #238'. 7 Ate 9 Comics and Sad Lemon Comics list it as an 'ASM #238 Homage Variant'. Consolidated 2 versions. Native cover reviewed October 20, 2026; unsupported edition/print-run details remain unconfirmed.</v>
      </c>
      <c r="D27" s="23" t="str">
        <v>https://leagueofcomicgeeks.com/comic/4474880/moon-knight-1?variant=6861057
https://www.classicollectibles.com/product-page/pre-order-moon-knight-1-asm-238-homage-variants
https://www.7ate9comics.com/products/moon-knight-1-tyler-kirkham-asm-238-homage-variant-cover</v>
      </c>
      <c r="E27" s="23" t="str">
        <v>No additional follow-up identified.</v>
      </c>
    </row>
    <row r="28" ht="36" hidden="0" customHeight="1">
      <c r="A28" s="23" t="str">
        <v>CL-ASM238-0018</v>
      </c>
      <c r="B28" s="23" t="str">
        <v>Cover artwork</v>
      </c>
      <c r="C28" s="23" t="str">
        <v>Listed on galko's League of Comic Geeks list 'Cover Homage: The Amazing Spider-Man #238'. Consolidated 2 versions. Single source (galko). Native cover reviewed October 20, 2026; unsupported edition/print-run details remain unconfirmed.</v>
      </c>
      <c r="D28" s="23" t="str">
        <v>https://leagueofcomicgeeks.com/comic/1814895/darkhawk-5?variant=9862144
https://leagueofcomicgeeks.com/profile/galko/lists/9937/cover-homage-the-amazing-spider-man-238</v>
      </c>
      <c r="E28" s="23" t="str">
        <v>No additional follow-up identified.</v>
      </c>
    </row>
    <row r="29" ht="48" hidden="0" customHeight="1">
      <c r="A29" s="23" t="str">
        <v>CL-ASM238-0019</v>
      </c>
      <c r="B29" s="23" t="str">
        <v>Cover artwork</v>
      </c>
      <c r="C29" s="23" t="str">
        <v>Listed on galko's League of Comic Geeks list 'Cover Homage: The Amazing Spider-Man #238'. Variant name says 'ASM 238 Homage'. Consolidated 2 versions. Native cover reviewed October 20, 2026; unsupported edition/print-run details remain unconfirmed.</v>
      </c>
      <c r="D29" s="23" t="str">
        <v>https://leagueofcomicgeeks.com/comic/6697666/the-amazing-spider-man-88?variant=6815236
https://leagueofcomicgeeks.com/profile/galko/lists/9937/cover-homage-the-amazing-spider-man-238</v>
      </c>
      <c r="E29" s="23" t="str">
        <v>No additional follow-up identified.</v>
      </c>
    </row>
    <row r="30" ht="48" hidden="0" customHeight="1">
      <c r="A30" s="23" t="str">
        <v>CL-ASM238-0020</v>
      </c>
      <c r="B30" s="23" t="str">
        <v>Cover artwork</v>
      </c>
      <c r="C30" s="23" t="str">
        <v>Listed on galko's League of Comic Geeks list 'Cover Homage: The Amazing Spider-Man #238'. Includes the 'FREE' sticker box from the original. Mature title. Single source (galko). Native cover reviewed October 20, 2026; unsupported edition/print-run details remain unconfirmed.</v>
      </c>
      <c r="D30" s="23" t="str">
        <v>https://leagueofcomicgeeks.com/comic/8103020/red-room-trigger-warnings-2?variant=6016930
https://leagueofcomicgeeks.com/profile/galko/lists/9937/cover-homage-the-amazing-spider-man-238</v>
      </c>
      <c r="E30" s="23" t="str">
        <v>Some character identities remain unresolved.</v>
      </c>
    </row>
    <row r="31" ht="84" hidden="0" customHeight="1">
      <c r="A31" s="23" t="str">
        <v>CL-ASM238-0021</v>
      </c>
      <c r="B31" s="23" t="str">
        <v>Reference / grouped edition</v>
      </c>
      <c r="C31" s="23" t="str">
        <v>The downloaded cover is the standard $3.99 facsimile using the original Romita cover, not new homage artwork. GCD confirms original-cover reproduction. Retained as a reference edition, excluded from homage count. Supplied uncertainty resolved by visual inspection and GCD reprint record. Cover date June 2022; supplied April 6 date retained as release record while original solicitation listed March 30.</v>
      </c>
      <c r="D31" s="23" t="str">
        <v>https://leagueofcomicgeeks.com/comic/5957475/the-amazing-spider-man-238?variant=4574700
https://www.comics.org/issue/2395907/
https://leagueofcomicgeeks.com/profile/galko/lists/9937/cover-homage-the-amazing-spider-man-238
https://marvel.fandom.com/wiki/Category%3AAmazing_Spider-Man_Vol_1_238.jpg/Reprints</v>
      </c>
      <c r="E31" s="23" t="str">
        <v>No additional follow-up identified.</v>
      </c>
    </row>
    <row r="32" ht="84" hidden="0" customHeight="1">
      <c r="A32" s="23" t="str">
        <v>CL-ASM238-0022</v>
      </c>
      <c r="B32" s="23" t="str">
        <v>Cover artwork</v>
      </c>
      <c r="C32" s="23" t="str">
        <v>Listed on galko's League of Comic Geeks list 'Cover Homage: The Amazing Spider-Man #238'. Classic Collectibles lists it as an 'ASM #238 Homage Variant – limited to 800'. Retailer pre-order names the target. Native cover reviewed October 20, 2026; unsupported edition/print-run details remain unconfirmed.</v>
      </c>
      <c r="D32" s="23" t="str">
        <v>https://leagueofcomicgeeks.com/comic/9575512/the-amazing-spider-man-7?variant=7691908
https://www.comics.org/issue/2588714/
https://www.classicollectibles.com/product-page/pre-order-amazing-spider-man-7-asm-238-homage-variant
https://eastsidecomics.com/products/amazing-spider-man-7-cgc-9-8-mike-mayhew-exclusive-variant-limited-to-800</v>
      </c>
      <c r="E32" s="23" t="str">
        <v>No additional follow-up identified.</v>
      </c>
    </row>
    <row r="33" ht="48" hidden="0" customHeight="1">
      <c r="A33" s="23" t="str">
        <v>CL-ASM238-0023</v>
      </c>
      <c r="B33" s="23" t="str">
        <v>Cover artwork</v>
      </c>
      <c r="C33" s="23" t="str">
        <v>Listed on galko's League of Comic Geeks list 'Cover Homage: The Amazing Spider-Man #238'. Consolidated 2 versions. Uses 'In the Shadow of the Goblin' cover text. Single source (galko). Native cover reviewed October 20, 2026; unsupported edition/print-run details remain unconfirmed.</v>
      </c>
      <c r="D33" s="23" t="str">
        <v>https://leagueofcomicgeeks.com/comic/8570749/gold-goblin-1?variant=8204446
https://leagueofcomicgeeks.com/profile/galko/lists/9937/cover-homage-the-amazing-spider-man-238</v>
      </c>
      <c r="E33" s="23" t="str">
        <v>Some character identities remain unresolved.</v>
      </c>
    </row>
    <row r="34" ht="60" hidden="0" customHeight="1">
      <c r="A34" s="23" t="str">
        <v>CL-ASM238-0024</v>
      </c>
      <c r="B34" s="23" t="str">
        <v>Cover artwork</v>
      </c>
      <c r="C34" s="23" t="str">
        <v>Listed on galko's League of Comic Geeks list 'Cover Homage: The Amazing Spider-Man #238'. Corrected supplied attribution: Prianto is colorist, while GCD explicitly credits Tyler Kirkham pencils and inks and notes the signed after Romitas homage. Trade and virgin editions grouped.</v>
      </c>
      <c r="D34" s="23" t="str">
        <v>https://leagueofcomicgeeks.com/comic/4746692/x-23-deadly-regenesis-1?variant=5125284
https://www.comics.org/issue/2769028/
https://leagueofcomicgeeks.com/profile/galko/lists/9937/cover-homage-the-amazing-spider-man-238</v>
      </c>
      <c r="E34" s="23" t="str">
        <v>No additional follow-up identified.</v>
      </c>
    </row>
    <row r="35" ht="60" hidden="0" customHeight="1">
      <c r="A35" s="23" t="str">
        <v>CL-ASM238-0025</v>
      </c>
      <c r="B35" s="23" t="str">
        <v>Cover artwork</v>
      </c>
      <c r="C35" s="23" t="str">
        <v>Listed on galko's League of Comic Geeks list 'Cover Homage: The Amazing Spider-Man #238'. Cover artist not named in the galko/LCG record. Single source (galko). Native cover reviewed October 20, 2026; unsupported edition/print-run details remain unconfirmed.</v>
      </c>
      <c r="D35" s="23" t="str">
        <v>https://leagueofcomicgeeks.com/comic/7051117/miles-morales-spider-man-8
https://www.comics.org/series/193893/overview/
https://leagueofcomicgeeks.com/profile/galko/lists/9937/cover-homage-the-amazing-spider-man-238
https://marvelreading.com/listing/miles-morales-spider-man-2022-8</v>
      </c>
      <c r="E35" s="23" t="str">
        <v>No additional follow-up identified.</v>
      </c>
    </row>
    <row r="36" ht="48" hidden="0" customHeight="1">
      <c r="A36" s="23" t="str">
        <v>CL-ASM238-0026</v>
      </c>
      <c r="B36" s="23" t="str">
        <v>Cover artwork</v>
      </c>
      <c r="C36" s="23" t="str">
        <v>Listed on galko's League of Comic Geeks list 'Cover Homage: The Amazing Spider-Man #238'. Variant name says 'ASM 238 Homage'. Consolidated 3 versions. Added to galko's list after a reader comment (Mar 2024). Native cover reviewed October 20, 2026; unsupported edition/print-run details remain unconfirmed.</v>
      </c>
      <c r="D36" s="23" t="str">
        <v>https://leagueofcomicgeeks.com/comic/1638145/the-terrifying-crimson-bat-1?variant=3215170
https://leagueofcomicgeeks.com/profile/galko/lists/9937/cover-homage-the-amazing-spider-man-238</v>
      </c>
      <c r="E36" s="23" t="str">
        <v>No additional follow-up identified.</v>
      </c>
    </row>
    <row r="37" ht="48" hidden="0" customHeight="1">
      <c r="A37" s="23" t="str">
        <v>CL-ASM238-0027</v>
      </c>
      <c r="B37" s="23" t="str">
        <v>Cover artwork</v>
      </c>
      <c r="C37" s="23" t="str">
        <v>Listed on galko's League of Comic Geeks list 'Cover Homage: The Amazing Spider-Man #238'. New homage art on the ASM #254 facsimile. Single source (galko). Native cover reviewed October 20, 2026; unsupported edition/print-run details remain unconfirmed.</v>
      </c>
      <c r="D37" s="23" t="str">
        <v>https://leagueofcomicgeeks.com/comic/8550971/the-amazing-spider-man-254?variant=6484107
https://leagueofcomicgeeks.com/profile/galko/lists/9937/cover-homage-the-amazing-spider-man-238</v>
      </c>
      <c r="E37" s="23" t="str">
        <v>No additional follow-up identified.</v>
      </c>
    </row>
    <row r="38" ht="36" hidden="0" customHeight="1">
      <c r="A38" s="23" t="str">
        <v>CL-ASM238-0028</v>
      </c>
      <c r="B38" s="23" t="str">
        <v>Cover artwork</v>
      </c>
      <c r="C38" s="23" t="str">
        <v>Listed on galko's League of Comic Geeks list 'Cover Homage: The Amazing Spider-Man #238'. Consolidated 2 versions. Single source (galko). Native cover reviewed October 20, 2026; unsupported edition/print-run details remain unconfirmed.</v>
      </c>
      <c r="D38" s="23" t="str">
        <v>https://leagueofcomicgeeks.com/comic/3264272/hellverine-1?variant=7557369
https://leagueofcomicgeeks.com/profile/galko/lists/9937/cover-homage-the-amazing-spider-man-238</v>
      </c>
      <c r="E38" s="23" t="str">
        <v>No additional follow-up identified.</v>
      </c>
    </row>
    <row r="39" ht="48" hidden="0" customHeight="1">
      <c r="A39" s="23" t="str">
        <v>CL-ASM238-0029</v>
      </c>
      <c r="B39" s="23" t="str">
        <v>Cover artwork</v>
      </c>
      <c r="C39" s="23" t="str">
        <v>Not on galko's list. Retailer product title names the target ('ASM 238 Homage'). East Side Comics partner listing supplies December 3, 2025 release date. Sad Lemon wording early December 2026 conflicts and appears stale/erroneous; no future release inferred. Replaced two-cover advertisement image with single-cover retailer art.</v>
      </c>
      <c r="D39" s="23" t="str">
        <v>https://www.sadlemoncomics.com/products/battleworld-3-skan-srisuwan-ultra-rare-asm-238-homage-limited-to-238-copies-with-numbered-coa-1-50-variant
https://eastsidecomics.com/products/battleworld-3-skan-srisuwan-excl-homage-variant-ltd-238-copies-w-coa</v>
      </c>
      <c r="E39" s="23" t="str">
        <v>No additional follow-up identified.</v>
      </c>
    </row>
    <row r="40" ht="72" hidden="0" customHeight="1">
      <c r="A40" s="23" t="str">
        <v>CL-ASM238-0030</v>
      </c>
      <c r="B40" s="23" t="str">
        <v>Cover artwork</v>
      </c>
      <c r="C40" s="23" t="str">
        <v>Retailer explicitly names ASM #238 and states 500 copies. Ryan G. Browne restages the tearing composition with Samantha Strong and victim imagery; signature says after Romita Sr-Jr. Retailer states ships after July 24, 2024; exact fulfillment date unconfirmed. Source image has a baked-in Lens icon at lower right; no image editing or icon removal performed. Clean cover image pending: the retailer reference has a baked-in Google Lens icon and is not displayed in the public gallery.</v>
      </c>
      <c r="D40" s="23" t="str">
        <v>https://slabulouscomics.com/products/beneath-the-trees-1-special-edition-ryan-g-browne
https://leagueofcomicgeeks.com/profile/galko/lists/9937/cover-homage-the-amazing-spider-man-238</v>
      </c>
      <c r="E40" s="23" t="str">
        <v>Some character identities remain unresolved.</v>
      </c>
    </row>
    <row r="41" ht="48" hidden="0" customHeight="1">
      <c r="A41" s="23" t="str">
        <v>CL-ASM238-0031</v>
      </c>
      <c r="B41" s="23" t="str">
        <v>Cover artwork</v>
      </c>
      <c r="C41" s="23" t="str">
        <v>A looser adaptation of the looming villain, central face and bilateral torn Spider-Man imagery. Marvel Database places this cover in the ASM #238 homage category; publisher confirms Ottley and Fairbairn credits. Composition differs from the literal kneeling restaging. New research addition. Unsupported printing details remain unconfirmed.</v>
      </c>
      <c r="D41" s="23" t="str">
        <v>https://www.marvel.com/comics/issue/77099/AMAZING_SPIDER-MAN_31
https://marvel.fandom.com/wiki/Category%3AAmazing_Spider-Man_Vol_1_238.jpg/Homages
https://www.comics.org/issue/2023012/</v>
      </c>
      <c r="E41" s="23" t="str">
        <v>No additional follow-up identified.</v>
      </c>
    </row>
    <row r="42" ht="48" hidden="0" customHeight="1">
      <c r="A42" s="23" t="str">
        <v>CL-ASM238-0032</v>
      </c>
      <c r="B42" s="23" t="str">
        <v>Cover artwork</v>
      </c>
      <c r="C42" s="23" t="str">
        <v>Sleepwalker tears apart the merged S.L.E.E.P. uniform and its Rick Sheridan/Nick Fury Jr. identities. Comic Collector Live explicitly tags ASM #238; native publisher cover confirms the unmistakable tearing composition. New research addition. Unsupported printing details remain unconfirmed.</v>
      </c>
      <c r="D42" s="23" t="str">
        <v>https://www.marvel.com/comics/issue/73201/infinity_wars_sleepwalker_2018_4
https://www.comiccollectorlive.com/storyarc/tag-homage-cover--amazing-spider-man-1963-238/page-1/2e9f6b33-fe52-4d36-9757-d2e3b3ab5ad6
https://marvel.fandom.com/wiki/Infinity_Wars%3A_Sleepwalker_Vol_1_4</v>
      </c>
      <c r="E42" s="23" t="str">
        <v>No additional follow-up identified.</v>
      </c>
    </row>
    <row r="43" ht="24" hidden="0" customHeight="1">
      <c r="A43" s="23" t="str">
        <v>Spider-Man and Zoids #10 / ASM238 facsimile</v>
      </c>
      <c r="B43" s="23" t="str">
        <v>Not added</v>
      </c>
      <c r="C43" s="23" t="str">
        <v>Reused original art; retained supplied rows as reference editions and excluded from homage total.</v>
      </c>
      <c r="D43" s="23" t="str">
        <v>No additional source URL</v>
      </c>
      <c r="E43" s="23" t="str">
        <v>Not counted without additional evidence.</v>
      </c>
    </row>
    <row r="44" ht="24" hidden="0" customHeight="1">
      <c r="A44" s="23" t="str">
        <v>Batbear custom ASM238 cover</v>
      </c>
      <c r="B44" s="23" t="str">
        <v>Not added</v>
      </c>
      <c r="C44" s="23" t="str">
        <v>Only private-group resale claim located; no independent publisher/artist edition documentation or clean full-cover asset confirmed.</v>
      </c>
      <c r="D44" s="23" t="str">
        <v>https://www.reddit.com/r/comicswap/comments/mlt84q/</v>
      </c>
      <c r="E44" s="23" t="str">
        <v>Not counted without additional evidence.</v>
      </c>
    </row>
    <row r="45" ht="24" hidden="0" customHeight="1">
      <c r="A45" s="23" t="str">
        <v>Spider-Man: Brand New Day film discussion</v>
      </c>
      <c r="B45" s="23" t="str">
        <v>Not added</v>
      </c>
      <c r="C45" s="23" t="str">
        <v>Fan discussion of a film shot is outside printed comic cover catalog scope.</v>
      </c>
      <c r="D45" s="23" t="str">
        <v>https://www.reddit.com/r/marvelstudios/comments/1udwm81/brand_new_day_has_been_teased_as_a_detective/</v>
      </c>
      <c r="E45" s="23" t="str">
        <v>Not counted without additional evidence.</v>
      </c>
    </row>
    <row r="46" ht="60" hidden="0" customHeight="1">
      <c r="A46" s="23" t="str">
        <v>Upcoming review</v>
      </c>
      <c r="B46" s="23" t="str">
        <v>Reviewed 2026-10-20</v>
      </c>
      <c r="C46" s="23" t="str">
        <v>No newly solicited exact ASM #238 homage with a verified release date after October 20, 2026 was located in the publisher, retailer and exact-target searches. Battleworld #3 is a December 3, 2025 release; the conflicting Sad Lemon December 2026 wording is not treated as an upcoming comic. Historic preorder pages for 2021 Moon Knight and 2024 Beneath the Trees do not imply future publication.</v>
      </c>
      <c r="D46" s="23" t="str">
        <v>See edition-specific sources above</v>
      </c>
      <c r="E46" s="23" t="str">
        <v>Recheck when new solicitations are published.</v>
      </c>
    </row>
  </sheetData>
  <hyperlinks>
    <hyperlink ref="D2" r:id="R365fd95689f040d8"/>
    <hyperlink ref="D3" r:id="R30da47294b7a4d46"/>
    <hyperlink ref="D4" r:id="Rc1eec261fdf444be"/>
    <hyperlink ref="D5" r:id="R58d5df206c5a4b73"/>
    <hyperlink ref="D7" r:id="Rd5b8169e0d7849fc"/>
    <hyperlink ref="D8" r:id="R0e5f2391d5084fa8"/>
    <hyperlink ref="D9" r:id="R2e1af23ccc9845a6"/>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sheetPr>
    <pageSetUpPr fitToPage="false"/>
  </sheetPr>
  <sheetViews>
    <sheetView showGridLines="1" workbookViewId="0"/>
  </sheetViews>
  <sheetFormatPr defaultColWidth="8.6796875" defaultRowHeight="15"/>
  <cols>
    <col min="1" max="1" width="26" hidden="0" customWidth="1"/>
    <col min="2" max="2" width="70" hidden="0" customWidth="1"/>
    <col min="3" max="3" width="45" hidden="0" customWidth="1"/>
  </cols>
  <sheetData>
    <row r="1" ht="15" hidden="0">
      <c r="A1" s="4" t="s">
        <v>252</v>
      </c>
      <c r="B1" s="4" t="s">
        <v>253</v>
      </c>
      <c r="C1" s="4" t="s">
        <v>254</v>
      </c>
    </row>
    <row r="2" ht="15" hidden="0" customHeight="1">
      <c r="A2" s="18" t="s">
        <v>16</v>
      </c>
      <c r="B2" s="38" t="str">
        <v>Stable record ID, retained across research updates.</v>
      </c>
      <c r="C2" s="38" t="str">
        <v>CL-ASM238-0001</v>
      </c>
    </row>
    <row r="3" ht="15" hidden="0" customHeight="1">
      <c r="A3" s="18" t="s">
        <v>17</v>
      </c>
      <c r="B3" s="38" t="str">
        <v>Series or collected-edition title for this cover.</v>
      </c>
      <c r="C3" s="38" t="str">
        <v>The Amazing Spider-Man</v>
      </c>
    </row>
    <row r="4" ht="15" hidden="0" customHeight="1">
      <c r="A4" s="18" t="s">
        <v>18</v>
      </c>
      <c r="B4" s="38" t="str">
        <v>Issue number or collected volume designation.</v>
      </c>
      <c r="C4" s="38" t="str">
        <v>#31</v>
      </c>
    </row>
    <row r="5" ht="15" hidden="0" customHeight="1">
      <c r="A5" s="18" t="s">
        <v>19</v>
      </c>
      <c r="B5" s="38" t="str">
        <v>Publication year; exact date can remain unconfirmed.</v>
      </c>
      <c r="C5" s="38" t="str">
        <v>2019</v>
      </c>
    </row>
    <row r="6" ht="15" hidden="0" customHeight="1">
      <c r="A6" s="18" t="s">
        <v>20</v>
      </c>
      <c r="B6" s="38" t="str">
        <v>Publisher or imprint for the exact edition.</v>
      </c>
      <c r="C6" s="38" t="str">
        <v>Marvel Comics</v>
      </c>
    </row>
    <row r="7" ht="15" hidden="0" customHeight="1">
      <c r="A7" s="18" t="s">
        <v>21</v>
      </c>
      <c r="B7" s="38" t="str">
        <v>Cover-specific credits; interior credits are not substituted.</v>
      </c>
      <c r="C7" s="38" t="str">
        <v>Pencils; inks; colors when confirmed</v>
      </c>
    </row>
    <row r="8" ht="15" hidden="0" customHeight="1">
      <c r="A8" s="18" t="s">
        <v>22</v>
      </c>
      <c r="B8" s="38" t="str">
        <v>Exact cover edition; treatments of one drawing are grouped.</v>
      </c>
      <c r="C8" s="38" t="str">
        <v>Trade dress, virgin or sketch edition</v>
      </c>
    </row>
    <row r="9" ht="15" hidden="0" customHeight="1">
      <c r="A9" s="18" t="s">
        <v>23</v>
      </c>
      <c r="B9" s="38" t="str">
        <v>The original cover whose composition is referenced.</v>
      </c>
      <c r="C9" s="38" t="str">
        <v>The Amazing Spider-Man #238</v>
      </c>
    </row>
    <row r="10" ht="15" hidden="0" customHeight="1">
      <c r="A10" s="18" t="s">
        <v>24</v>
      </c>
      <c r="B10" s="38" t="str">
        <v>Relationship to the original; uncertain targets remain qualified.</v>
      </c>
      <c r="C10" s="38" t="str">
        <v>Direct homage; parody; reference</v>
      </c>
    </row>
    <row r="11" ht="15" hidden="0" customHeight="1">
      <c r="A11" s="18" t="s">
        <v>25</v>
      </c>
      <c r="B11" s="38" t="str">
        <v>Named characters identified on the exact artwork.</v>
      </c>
      <c r="C11" s="38" t="str">
        <v>Arachknight</v>
      </c>
    </row>
    <row r="12" ht="15" hidden="0" customHeight="1">
      <c r="A12" s="18" t="s">
        <v>26</v>
      </c>
      <c r="B12" s="38" t="str">
        <v>Confirmed exclusive retailer, or explicit absence/uncertainty.</v>
      </c>
      <c r="C12" s="38" t="str">
        <v>Retailer name; Not documented</v>
      </c>
    </row>
    <row r="13" ht="15" hidden="0" customHeight="1">
      <c r="A13" s="18" t="s">
        <v>27</v>
      </c>
      <c r="B13" s="38" t="str">
        <v>Confirmed event association, when supported.</v>
      </c>
      <c r="C13" s="38" t="str">
        <v>Event name; Not documented</v>
      </c>
    </row>
    <row r="14" ht="15" hidden="0" customHeight="1">
      <c r="A14" s="18" t="s">
        <v>28</v>
      </c>
      <c r="B14" s="38" t="str">
        <v>Documented edition quantity or incentive ratio.</v>
      </c>
      <c r="C14" s="38" t="str">
        <v>500 copies; 1:25; Not documented</v>
      </c>
    </row>
    <row r="15" ht="15" hidden="0" customHeight="1">
      <c r="A15" s="18" t="s">
        <v>29</v>
      </c>
      <c r="B15" s="38" t="str">
        <v>Physical format and documented cover treatment.</v>
      </c>
      <c r="C15" s="38" t="str">
        <v>Comic; foil; trade paperback</v>
      </c>
    </row>
    <row r="16" ht="15" hidden="0" customHeight="1">
      <c r="A16" s="18" t="s">
        <v>30</v>
      </c>
      <c r="B16" s="38" t="str">
        <v>Market and language for the exact edition.</v>
      </c>
      <c r="C16" s="38" t="str">
        <v>US / English</v>
      </c>
    </row>
    <row r="17" ht="15" hidden="0" customHeight="1">
      <c r="A17" s="18" t="s">
        <v>31</v>
      </c>
      <c r="B17" s="38" t="str">
        <v>Confirmed on-sale date, or explicit date limitation.</v>
      </c>
      <c r="C17" s="38" t="str">
        <v>YYYY-MM-DD; Exact release date unconfirmed</v>
      </c>
    </row>
    <row r="18" ht="15" hidden="0" customHeight="1">
      <c r="A18" s="18" t="s">
        <v>32</v>
      </c>
      <c r="B18" s="38" t="str">
        <v>User-supplied ownership status; new research does not imply ownership.</v>
      </c>
      <c r="C18" s="38" t="str">
        <v>Not Owned; Owned; Wishlist; Unspecified</v>
      </c>
    </row>
    <row r="19" ht="15" hidden="0" customHeight="1">
      <c r="A19" s="18" t="s">
        <v>33</v>
      </c>
      <c r="B19" s="38" t="str">
        <v>User-supplied evidence, preserved when present.</v>
      </c>
      <c r="C19" s="38" t="str">
        <v>Not supplied</v>
      </c>
    </row>
    <row r="20" ht="15" hidden="0" customHeight="1">
      <c r="A20" s="18" t="s">
        <v>34</v>
      </c>
      <c r="B20" s="38" t="str">
        <v>Whether the distinct artwork belongs in the public gallery.</v>
      </c>
      <c r="C20" s="38" t="str">
        <v>Show; Hide for grouped art or references</v>
      </c>
    </row>
    <row r="21" ht="15" hidden="0" customHeight="1">
      <c r="A21" s="18" t="s">
        <v>35</v>
      </c>
      <c r="B21" s="38" t="str">
        <v>Readable identifier for this record; stable Catalog ID owns site links.</v>
      </c>
      <c r="C21" s="38" t="str">
        <v>series-issue-variant</v>
      </c>
    </row>
    <row r="22" ht="15" hidden="0" customHeight="1">
      <c r="A22" s="18" t="s">
        <v>36</v>
      </c>
      <c r="B22" s="38" t="str">
        <v>Readable cover title and edition label.</v>
      </c>
      <c r="C22" s="38" t="str">
        <v>Series #issue — edition</v>
      </c>
    </row>
    <row r="23" ht="15" hidden="0" customHeight="1">
      <c r="A23" s="18" t="s">
        <v>37</v>
      </c>
      <c r="B23" s="38" t="str">
        <v>Concise description of this cover and its relationship.</v>
      </c>
      <c r="C23" s="38" t="str">
        <v>Composition and named figures</v>
      </c>
    </row>
    <row r="24" ht="15" hidden="0" customHeight="1">
      <c r="A24" s="18" t="s">
        <v>38</v>
      </c>
      <c r="B24" s="38" t="str">
        <v>Evidence and qualifications tying the cover to its target.</v>
      </c>
      <c r="C24" s="38" t="str">
        <v>Source-supported relationship or open question</v>
      </c>
    </row>
    <row r="25" ht="15" hidden="0" customHeight="1">
      <c r="A25" s="18" t="s">
        <v>39</v>
      </c>
      <c r="B25" s="38" t="str">
        <v>Edition caveats, disputed dates and remaining gaps.</v>
      </c>
      <c r="C25" s="38" t="str">
        <v>Exact day or print quantity unconfirmed</v>
      </c>
    </row>
    <row r="26" ht="24" hidden="0" customHeight="1">
      <c r="A26" s="18" t="s">
        <v>40</v>
      </c>
      <c r="B26" s="38" t="str">
        <v>Verified requires exact-edition and target support; Partial retains gaps. Creator confirmation is distinguished from visual resemblance.</v>
      </c>
      <c r="C26" s="38" t="str">
        <v>Verified; Partial; Needs Review</v>
      </c>
    </row>
    <row r="27" ht="15" hidden="0" customHeight="1">
      <c r="A27" s="18" t="s">
        <v>41</v>
      </c>
      <c r="B27" s="38" t="str">
        <v>Best edition-specific source used in this review.</v>
      </c>
      <c r="C27" s="38" t="str">
        <v>Publisher, creator, distributor or edition listing URL</v>
      </c>
    </row>
    <row r="28" ht="15" hidden="0" customHeight="1">
      <c r="A28" s="18" t="s">
        <v>42</v>
      </c>
      <c r="B28" s="38" t="str">
        <v>Additional corroborating source when available.</v>
      </c>
      <c r="C28" s="38" t="str">
        <v>URL; No additional verified source</v>
      </c>
    </row>
    <row r="29" ht="15" hidden="0" customHeight="1">
      <c r="A29" s="18" t="s">
        <v>43</v>
      </c>
      <c r="B29" s="38" t="str">
        <v>Exact native image selected after visual review.</v>
      </c>
      <c r="C29" s="38" t="str">
        <v>Direct image URL; limitations in Collector Notes</v>
      </c>
    </row>
    <row r="30" ht="15" hidden="0" customHeight="1">
      <c r="A30" s="18" t="s">
        <v>44</v>
      </c>
      <c r="B30" s="38" t="str">
        <v>Record image identifier; the website uses its own stored asset URL.</v>
      </c>
      <c r="C30" s="38" t="str">
        <v>CL-ASM238-0001.jpg</v>
      </c>
    </row>
    <row r="31" ht="15" hidden="0" customHeight="1">
      <c r="A31" s="18" t="s">
        <v>45</v>
      </c>
      <c r="B31" s="38" t="str">
        <v>Verified artist account only when documented.</v>
      </c>
      <c r="C31" s="38" t="str">
        <v>URL; Not documented</v>
      </c>
    </row>
    <row r="32" ht="15" hidden="0" customHeight="1">
      <c r="A32" s="18" t="s">
        <v>46</v>
      </c>
      <c r="B32" s="38" t="str">
        <v>Published or a confirmed announced release state.</v>
      </c>
      <c r="C32" s="38" t="str">
        <v>Published; Solicited/Upcoming; Release unconfirmed</v>
      </c>
    </row>
    <row r="33" ht="15" hidden="0" customHeight="1">
      <c r="A33" s="18" t="s">
        <v>47</v>
      </c>
      <c r="B33" s="38" t="str">
        <v>Research pass that introduced the record.</v>
      </c>
      <c r="C33" s="38" t="str">
        <v>Deep search 2026-10-20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