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b5988a94c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b5143acb0d134453"/>
    <x:sheet xmlns:r="http://schemas.openxmlformats.org/officeDocument/2006/relationships" name="Catalog" sheetId="2" r:id="R1d9ebacc39b74f36"/>
    <x:sheet xmlns:r="http://schemas.openxmlformats.org/officeDocument/2006/relationships" name="galko Source List" sheetId="3" r:id="R696a18de1eae420d"/>
    <x:sheet xmlns:r="http://schemas.openxmlformats.org/officeDocument/2006/relationships" name="Research Log" sheetId="4" r:id="Rd6d462fca9c14419"/>
    <x:sheet xmlns:r="http://schemas.openxmlformats.org/officeDocument/2006/relationships" name="Data Dictionary" sheetId="5" r:id="Rcf1663aec3994105"/>
  </x:sheets>
</x:workbook>
</file>

<file path=xl/sharedStrings.xml><?xml version="1.0" encoding="utf-8"?>
<x:sst xmlns:x="http://schemas.openxmlformats.org/spreadsheetml/2006/main">
  <x:si>
    <x:t xml:space="preserve">Amazing Spider-Man #1 (1963) Homage Catalog</x:t>
  </x:si>
  <x:si>
    <x:t xml:space="preserve">Metric</x:t>
  </x:si>
  <x:si>
    <x:t xml:space="preserve">Value</x:t>
  </x:si>
  <x:si>
    <x:t xml:space="preserve">Total records</x:t>
  </x:si>
  <x:si>
    <x:t xml:space="preserve">Verified</x:t>
  </x:si>
  <x:si>
    <x:t xml:space="preserve">Partial</x:t>
  </x:si>
  <x:si>
    <x:t xml:space="preserve">Needs Review</x:t>
  </x:si>
  <x:si>
    <x:t xml:space="preserve">Website visible</x:t>
  </x:si>
  <x:si>
    <x:t xml:space="preserve">Hidden research records</x:t>
  </x:si>
  <x:si>
    <x:t xml:space="preserve">Published</x:t>
  </x:si>
  <x:si>
    <x:t xml:space="preserve">Solicited / Upcoming</x:t>
  </x:si>
  <x:si>
    <x:t xml:space="preserve">Direct homages</x:t>
  </x:si>
  <x:si>
    <x:t xml:space="preserve">Parody / character-swap homages</x:t>
  </x:si>
  <x:si>
    <x:t xml:space="preserve">Retailer exclusives</x:t>
  </x:si>
  <x:si>
    <x:t xml:space="preserve">% Verified</x:t>
  </x:si>
  <x:si>
    <x:t xml:space="preserve">Records by publisher</x:t>
  </x:si>
  <x:si>
    <x:t xml:space="preserve">Dynamite</x:t>
  </x:si>
  <x:si>
    <x:t xml:space="preserve">Marvel Comics</x:t>
  </x:si>
  <x:si>
    <x:t xml:space="preserve">Records by decade</x:t>
  </x:si>
  <x:si>
    <x:t xml:space="preserve">2000s</x:t>
  </x:si>
  <x:si>
    <x:t xml:space="preserve">2010s</x:t>
  </x:si>
  <x:si>
    <x:t xml:space="preserve">2020s</x:t>
  </x:si>
  <x:si>
    <x:t xml:space="preserve">Catalog 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</x:si>
  <x:si>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</x:si>
  <x:si>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</x:si>
  <x:si>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</x:si>
  <x:si>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</x:si>
  <x:si>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</x:si>
  <x:si>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Variant/Edition</x:t>
  </x:si>
  <x:si>
    <x:t xml:space="preserve">Homage Target</x:t>
  </x:si>
  <x:si>
    <x:t xml:space="preserve">Homage Type</x:t>
  </x:si>
  <x:si>
    <x:t xml:space="preserve">Subject/Character</x:t>
  </x:si>
  <x:si>
    <x:t xml:space="preserve">Exclusive/Retailer</x:t>
  </x:si>
  <x:si>
    <x:t xml:space="preserve">Convention/Event</x:t>
  </x:si>
  <x:si>
    <x:t xml:space="preserve">Print Run/Ratio</x:t>
  </x:si>
  <x:si>
    <x:t xml:space="preserve">Format/Finish</x:t>
  </x:si>
  <x:si>
    <x:t xml:space="preserve">Country/Language</x:t>
  </x:si>
  <x:si>
    <x:t xml:space="preserve">Release Date</x:t>
  </x:si>
  <x:si>
    <x:t xml:space="preserve">Ownership</x:t>
  </x:si>
  <x:si>
    <x:t xml:space="preserve">Ownership Evidence</x:t>
  </x:si>
  <x:si>
    <x:t xml:space="preserve">Website Visibility</x:t>
  </x:si>
  <x:si>
    <x:t xml:space="preserve">Website Slug</x:t>
  </x:si>
  <x:si>
    <x:t xml:space="preserve">Website Title</x:t>
  </x:si>
  <x:si>
    <x:t xml:space="preserve">Short Description</x:t>
  </x:si>
  <x:si>
    <x:t xml:space="preserve">Lineage/Reference Notes</x:t>
  </x:si>
  <x:si>
    <x:t xml:space="preserve">Collector Notes</x:t>
  </x:si>
  <x:si>
    <x:t xml:space="preserve">Verification Status</x:t>
  </x:si>
  <x:si>
    <x:t xml:space="preserve">Primary Source URL</x:t>
  </x:si>
  <x:si>
    <x:t xml:space="preserve">Secondary Source URL</x:t>
  </x:si>
  <x:si>
    <x:t xml:space="preserve">Cover Image Source URL</x:t>
  </x:si>
  <x:si>
    <x:t xml:space="preserve">Image Filename</x:t>
  </x:si>
  <x:si>
    <x:t xml:space="preserve">Artist Instagram</x:t>
  </x:si>
  <x:si>
    <x:t xml:space="preserve">Publication Status</x:t>
  </x:si>
  <x:si>
    <x:t xml:space="preserve">Research Added</x:t>
  </x:si>
  <x:si>
    <x:t xml:space="preserve">#</x:t>
  </x:si>
  <x:si>
    <x:t xml:space="preserve">galko card (as listed)</x:t>
  </x:si>
  <x:si>
    <x:t xml:space="preserve">LCG release date</x:t>
  </x:si>
  <x:si>
    <x:t xml:space="preserve">LCG URL</x:t>
  </x:si>
  <x:si>
    <x:t xml:space="preserve">Disposition in this catalog</x:t>
  </x:si>
  <x:si>
    <x:t xml:space="preserve">The Amazing Spider-Man #1</x:t>
  </x:si>
  <x:si>
    <x:t xml:space="preserve">1962-12-10</x:t>
  </x:si>
  <x:si>
    <x:t xml:space="preserve">https://leagueofcomicgeeks.com/comic/3723338/the-amazing-spider-man-1</x:t>
  </x:si>
  <x:si>
    <x:t xml:space="preserve">Excluded – original</x:t>
  </x:si>
  <x:si>
    <x:t xml:space="preserve">ASM #1 Start Collecting Comics Mini-Comic 1990 Edition</x:t>
  </x:si>
  <x:si>
    <x:t xml:space="preserve">1990-02-01</x:t>
  </x:si>
  <x:si>
    <x:t xml:space="preserve">https://leagueofcomicgeeks.com/comic/3723338/the-amazing-spider-man-1?variant=5045470</x:t>
  </x:si>
  <x:si>
    <x:t xml:space="preserve">Excluded – reduced-size reprint</x:t>
  </x:si>
  <x:si>
    <x:t xml:space="preserve">ASM #1 British Edition</x:t>
  </x:si>
  <x:si>
    <x:t xml:space="preserve">https://leagueofcomicgeeks.com/comic/3723338/the-amazing-spider-man-1?variant=2833319</x:t>
  </x:si>
  <x:si>
    <x:t xml:space="preserve">Excluded – edition of original</x:t>
  </x:si>
  <x:si>
    <x:t xml:space="preserve">ASM #1 Golden Record 1966 Edition</x:t>
  </x:si>
  <x:si>
    <x:t xml:space="preserve">1966-03-02</x:t>
  </x:si>
  <x:si>
    <x:t xml:space="preserve">https://leagueofcomicgeeks.com/comic/3723338/the-amazing-spider-man-1?variant=3616852</x:t>
  </x:si>
  <x:si>
    <x:t xml:space="preserve">Excluded – reprint</x:t>
  </x:si>
  <x:si>
    <x:t xml:space="preserve">Marvel Tales #138 Newsstand Edition</x:t>
  </x:si>
  <x:si>
    <x:t xml:space="preserve">1982-01-12</x:t>
  </x:si>
  <x:si>
    <x:t xml:space="preserve">https://leagueofcomicgeeks.com/comic/5972358/marvel-tales-138?variant=7742172</x:t>
  </x:si>
  <x:si>
    <x:t xml:space="preserve">CL-ASM1-0001 (Needs Review)</x:t>
  </x:si>
  <x:si>
    <x:t xml:space="preserve">ASM #1 Marvel Milestone 1993 Edition</x:t>
  </x:si>
  <x:si>
    <x:t xml:space="preserve">1993-01-01</x:t>
  </x:si>
  <x:si>
    <x:t xml:space="preserve">https://leagueofcomicgeeks.com/comic/3723338/the-amazing-spider-man-1?variant=3150114</x:t>
  </x:si>
  <x:si>
    <x:t xml:space="preserve">ASM #1 Marvel Milestone 3rd Printing 1993 Edition</x:t>
  </x:si>
  <x:si>
    <x:t xml:space="preserve">1993-12-15</x:t>
  </x:si>
  <x:si>
    <x:t xml:space="preserve">https://leagueofcomicgeeks.com/comic/3723338/the-amazing-spider-man-1?variant=3155350</x:t>
  </x:si>
  <x:si>
    <x:t xml:space="preserve">ASM #1 JC Penny Marvel Milestone 1993 Edition</x:t>
  </x:si>
  <x:si>
    <x:t xml:space="preserve">https://leagueofcomicgeeks.com/comic/3723338/the-amazing-spider-man-1?variant=1737274</x:t>
  </x:si>
  <x:si>
    <x:t xml:space="preserve">Spider-Man: Chapter One #2</x:t>
  </x:si>
  <x:si>
    <x:t xml:space="preserve">1998-10-28</x:t>
  </x:si>
  <x:si>
    <x:t xml:space="preserve">https://leagueofcomicgeeks.com/comic/1941557/spider-man-chapter-one-2</x:t>
  </x:si>
  <x:si>
    <x:t xml:space="preserve">CL-ASM1-0002</x:t>
  </x:si>
  <x:si>
    <x:t xml:space="preserve">ASM #1 Komikai Micro Comics 2005 Edition</x:t>
  </x:si>
  <x:si>
    <x:t xml:space="preserve">2005-01-05</x:t>
  </x:si>
  <x:si>
    <x:t xml:space="preserve">https://leagueofcomicgeeks.com/comic/3723338/the-amazing-spider-man-1?variant=5304894</x:t>
  </x:si>
  <x:si>
    <x:t xml:space="preserve">Excluded – micro reprint</x:t>
  </x:si>
  <x:si>
    <x:t xml:space="preserve">ASM #1 Newspaper Reprint 2006 Edition</x:t>
  </x:si>
  <x:si>
    <x:t xml:space="preserve">2006-01-01</x:t>
  </x:si>
  <x:si>
    <x:t xml:space="preserve">https://leagueofcomicgeeks.com/comic/3723338/the-amazing-spider-man-1?variant=8621099</x:t>
  </x:si>
  <x:si>
    <x:t xml:space="preserve">ASM #1 United States Postal Service 2007 Edition</x:t>
  </x:si>
  <x:si>
    <x:t xml:space="preserve">2007-07-01</x:t>
  </x:si>
  <x:si>
    <x:t xml:space="preserve">https://leagueofcomicgeeks.com/comic/3723338/the-amazing-spider-man-1?variant=7371223</x:t>
  </x:si>
  <x:si>
    <x:t xml:space="preserve">ASM #1 Dallas Comic Con 2011 Jack Kirby Variant</x:t>
  </x:si>
  <x:si>
    <x:t xml:space="preserve">2011-05-21</x:t>
  </x:si>
  <x:si>
    <x:t xml:space="preserve">https://leagueofcomicgeeks.com/comic/3723338/the-amazing-spider-man-1?variant=8232641</x:t>
  </x:si>
  <x:si>
    <x:t xml:space="preserve">CL-ASM1-0003 (Needs Review)</x:t>
  </x:si>
  <x:si>
    <x:t xml:space="preserve">ASM (2014) #1 Zapp! Comics Luke Ross Variant</x:t>
  </x:si>
  <x:si>
    <x:t xml:space="preserve">2014-04-30</x:t>
  </x:si>
  <x:si>
    <x:t xml:space="preserve">https://leagueofcomicgeeks.com/comic/2722905/the-amazing-spider-man-1?variant=8861921</x:t>
  </x:si>
  <x:si>
    <x:t xml:space="preserve">CL-ASM1-0004</x:t>
  </x:si>
  <x:si>
    <x:t xml:space="preserve">True Believers: ASM #1</x:t>
  </x:si>
  <x:si>
    <x:t xml:space="preserve">2017-06-28</x:t>
  </x:si>
  <x:si>
    <x:t xml:space="preserve">https://leagueofcomicgeeks.com/comic/8432371/true-believers-the-amazing-spider-man-1</x:t>
  </x:si>
  <x:si>
    <x:t xml:space="preserve">True Believers: ASM #1 2019 Edition</x:t>
  </x:si>
  <x:si>
    <x:t xml:space="preserve">2019-06-05</x:t>
  </x:si>
  <x:si>
    <x:t xml:space="preserve">https://leagueofcomicgeeks.com/comic/8432371/true-believers-the-amazing-spider-man-1?variant=9303069</x:t>
  </x:si>
  <x:si>
    <x:t xml:space="preserve">Vampirella: The Dark Powers #1 1:11 Will Robson B&amp;W Homage Variant</x:t>
  </x:si>
  <x:si>
    <x:t xml:space="preserve">2020-12-09</x:t>
  </x:si>
  <x:si>
    <x:t xml:space="preserve">https://leagueofcomicgeeks.com/comic/8788864/vampirella-the-dark-powers-1?variant=7294833</x:t>
  </x:si>
  <x:si>
    <x:t xml:space="preserve">Consolidated into CL-ASM1-0005</x:t>
  </x:si>
  <x:si>
    <x:t xml:space="preserve">Vampirella: The Dark Powers #1 1:15 Will Robson Homage Variant</x:t>
  </x:si>
  <x:si>
    <x:t xml:space="preserve">https://leagueofcomicgeeks.com/comic/8788864/vampirella-the-dark-powers-1?variant=9383353</x:t>
  </x:si>
  <x:si>
    <x:t xml:space="preserve">CL-ASM1-0005</x:t>
  </x:si>
  <x:si>
    <x:t xml:space="preserve">Vampirella: The Dark Powers #1 1:25 Will Robson Homage Virgin Variant</x:t>
  </x:si>
  <x:si>
    <x:t xml:space="preserve">https://leagueofcomicgeeks.com/comic/8788864/vampirella-the-dark-powers-1?variant=6502030</x:t>
  </x:si>
  <x:si>
    <x:t xml:space="preserve">ASM #1 Facsimile Edition 2022 Gabriele Dell'Otto Variant</x:t>
  </x:si>
  <x:si>
    <x:t xml:space="preserve">2022-07-27</x:t>
  </x:si>
  <x:si>
    <x:t xml:space="preserve">https://leagueofcomicgeeks.com/comic/3723338/the-amazing-spider-man-1?variant=2289556</x:t>
  </x:si>
  <x:si>
    <x:t xml:space="preserve">CL-ASM1-0006</x:t>
  </x:si>
  <x:si>
    <x:t xml:space="preserve">ASM #1 Facsimile Edition 2022 Gabriele Dell'Otto Virgin Variant</x:t>
  </x:si>
  <x:si>
    <x:t xml:space="preserve">https://leagueofcomicgeeks.com/comic/3723338/the-amazing-spider-man-1?variant=6800405</x:t>
  </x:si>
  <x:si>
    <x:t xml:space="preserve">Consolidated into CL-ASM1-0006</x:t>
  </x:si>
  <x:si>
    <x:t xml:space="preserve">ASM #1 Facsimile Edition 2022</x:t>
  </x:si>
  <x:si>
    <x:t xml:space="preserve">2022-10-05</x:t>
  </x:si>
  <x:si>
    <x:t xml:space="preserve">https://leagueofcomicgeeks.com/comic/3723338/the-amazing-spider-man-1?variant=1738864</x:t>
  </x:si>
  <x:si>
    <x:t xml:space="preserve">Excluded – facsimile of original cover</x:t>
  </x:si>
  <x:si>
    <x:t xml:space="preserve">Spider-Boy #1 Luciano Vecchio Homage Variant</x:t>
  </x:si>
  <x:si>
    <x:t xml:space="preserve">2023-11-01</x:t>
  </x:si>
  <x:si>
    <x:t xml:space="preserve">https://leagueofcomicgeeks.com/comic/8625159/spider-boy-1?variant=4853778</x:t>
  </x:si>
  <x:si>
    <x:t xml:space="preserve">CL-ASM1-0007</x:t>
  </x:si>
  <x:si>
    <x:t xml:space="preserve">Venom: Separation Anxiety #2 Paulo Siqueira Homage Variant</x:t>
  </x:si>
  <x:si>
    <x:t xml:space="preserve">2024-06-19</x:t>
  </x:si>
  <x:si>
    <x:t xml:space="preserve">https://leagueofcomicgeeks.com/comic/6297173/venom-separation-anxiety-2?variant=2709089</x:t>
  </x:si>
  <x:si>
    <x:t xml:space="preserve">CL-ASM1-0008</x:t>
  </x:si>
  <x:si>
    <x:t xml:space="preserve">Items on galko list</x:t>
  </x:si>
  <x:si>
    <x:t xml:space="preserve">Represented in Catalog (own row or consolidated)</x:t>
  </x:si>
  <x:si>
    <x:t xml:space="preserve">Excluded (originals / reprints / reused art)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</x:si>
  <x:si>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</x:si>
  <x:si>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</x:si>
  <x:si>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</x:si>
  <x:si>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</x:si>
  <x:si>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</x:si>
  <x:si>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9874 (24 items)</x:t>
  </x:si>
  <x:si>
    <x:t xml:space="preserve">Source</x:t>
  </x:si>
  <x:si>
    <x:t xml:space="preserve">User-supplied PDF print (Oct 13, 2026); all 24 items itemized on the 'galko Source List' tab.</x:t>
  </x:si>
  <x:si>
    <x:t xml:space="preserve">https://leagueofcomicgeeks.com/profile/galko/lists/9874/cover-homage-the-amazing-spider-man-1</x:t>
  </x:si>
  <x:si>
    <x:t xml:space="preserve">ASM #1 (1963) original, British, Golden Record 1966, Start Collecting mini 1990, Marvel Milestone 1993 (+3rd printing, JC Penney), Komikai micro 2005, Newspaper reprint 2006, USPS 2007</x:t>
  </x:si>
  <x:si>
    <x:t xml:space="preserve">Excluded</x:t>
  </x:si>
  <x:si>
    <x:t xml:space="preserve">Original and reprint/replica editions of the original cover.</x:t>
  </x:si>
  <x:si>
    <x:t xml:space="preserve">True Believers: ASM #1 (2017 and 2019)</x:t>
  </x:si>
  <x:si>
    <x:t xml:space="preserve">Reprints reusing the original cover.</x:t>
  </x:si>
  <x:si>
    <x:t xml:space="preserve">ASM #1 Facsimile Edition (2022) main cover</x:t>
  </x:si>
  <x:si>
    <x:t xml:space="preserve">Facsimile of the original cover.</x:t>
  </x:si>
  <x:si>
    <x:t xml:space="preserve">ASM #1 Facsimile – Whatnot Exclusive Rob Liefeld cover (+ Virgin)</x:t>
  </x:si>
  <x:si>
    <x:t xml:space="preserve">Watchlist</x:t>
  </x:si>
  <x:si>
    <x:t xml:space="preserve">New art on the facsimile; no source calls it a homage.</x:t>
  </x:si>
  <x:si>
    <x:t xml:space="preserve">https://www.mycomicshop.com/search?TID=48220182</x:t>
  </x:si>
  <x:si>
    <x:t xml:space="preserve">View cover.</x:t>
  </x:si>
  <x:si>
    <x:t xml:space="preserve">Spider-Man: Incursions #1 Cover D 'TBA (Homage, 1:25)' – Dec 2026</x:t>
  </x:si>
  <x:si>
    <x:t xml:space="preserve">Watchlist (upcoming)</x:t>
  </x:si>
  <x:si>
    <x:t xml:space="preserve">Solicited homage cover; target not yet revealed.</x:t>
  </x:si>
  <x:si>
    <x:t xml:space="preserve">https://bleedingcool.com/comics/marvel-comics-official-full-december-2026-solicits-and-solicitations/</x:t>
  </x:si>
  <x:si>
    <x:t xml:space="preserve">Check on cover reveal.</x:t>
  </x:si>
  <x:si>
    <x:t xml:space="preserve">Amazing Spider-Man: Symbie #1 Cover C 'TBA (Homage)' – Dec 2026</x:t>
  </x:si>
  <x:si>
    <x:t xml:space="preserve">Amazing Spider-Man #1000 variants (Sep 2026)</x:t>
  </x:si>
  <x:si>
    <x:t xml:space="preserve">Searched</x:t>
  </x:si>
  <x:si>
    <x:t xml:space="preserve">Homage variants announced target ASM #100 (McGuinness foil), not ASM #1.</x:t>
  </x:si>
  <x:si>
    <x:t xml:space="preserve">https://icv2.com/print/article/62724</x:t>
  </x:si>
  <x:si>
    <x:t xml:space="preserve">ASM (2014) #1 2nd printing Gary Choo</x:t>
  </x:si>
  <x:si>
    <x:t xml:space="preserve">Homages Spider-Man #1 (1990), not ASM #1.</x:t>
  </x:si>
  <x:si>
    <x:t xml:space="preserve">https://omeka.ischool.utoronto.ca/items/show/128</x:t>
  </x:si>
  <x:si>
    <x:t xml:space="preserve">ASM (2022) #1 East Side Comics Mike Mayhew 'Homage' variants</x:t>
  </x:si>
  <x:si>
    <x:t xml:space="preserve">Retailer says it homages Detective Comics #1000, not ASM #1.</x:t>
  </x:si>
  <x:si>
    <x:t xml:space="preserve">https://eastsidecomics.com/products/amazing-spider-man-1-mike-mayhew-homage-trade-virgin-variants</x:t>
  </x:si>
  <x:si>
    <x:t xml:space="preserve">ASM (2025) #1 Alex Ross variant</x:t>
  </x:si>
  <x:si>
    <x:t xml:space="preserve">Listed as a Spider-Man #1 (1990) homage.</x:t>
  </x:si>
  <x:si>
    <x:t xml:space="preserve">https://comicspriceguide.com/titles/amazing-spider-man/1-NYCC/pixsmrp</x:t>
  </x:si>
  <x:si>
    <x:t xml:space="preserve">ASM #1 Facsimile – Comic Mint NYCC Skan Srisuwan exclusive (ltd 1000 / 600)</x:t>
  </x:si>
  <x:si>
    <x:t xml:space="preserve">New art on the facsimile; resale listings don't call it a homage.</x:t>
  </x:si>
  <x:si>
    <x:t xml:space="preserve">https://www.ebay.de/itm/388708641028</x:t>
  </x:si>
  <x:si>
    <x:t xml:space="preserve">ASM (2022) #1 Skottie Young exclusive</x:t>
  </x:si>
  <x:si>
    <x:t xml:space="preserve">Young says he 'drew inspiration from some classic covers'; target not named.</x:t>
  </x:si>
  <x:si>
    <x:t xml:space="preserve">https://skottieyoung.substack.com/p/amazing-spider-man-1-exclusive-</x:t>
  </x:si>
  <x:si>
    <x:t xml:space="preserve">cbishop Comic Vine homage index (309 lists)</x:t>
  </x:si>
  <x:si>
    <x:t xml:space="preserve">No ASM #1 list (has AF #15, ASM #50, #129, #300 etc.).</x:t>
  </x:si>
  <x:si>
    <x:t xml:space="preserve">https://comicvine.gamespot.com/profile/cbishop/lists/homages-master-list/39411/</x:t>
  </x:si>
  <x:si>
    <x:t xml:space="preserve">Marvel 2023 'Classic Homage' variant program</x:t>
  </x:si>
  <x:si>
    <x:t xml:space="preserve">No cover targets ASM #1.</x:t>
  </x:si>
  <x:si>
    <x:t xml:space="preserve">https://aiptcomics.com/2022/10/18/marvel-classic-homage-variant-covers-2023/</x:t>
  </x:si>
  <x:si>
    <x:t xml:space="preserve">Field</x:t>
  </x:si>
  <x:si>
    <x:t xml:space="preserve">Description</x:t>
  </x:si>
  <x:si>
    <x:t xml:space="preserve">Allowed values / example</x:t>
  </x:si>
  <x:si>
    <x:t xml:space="preserve">Stable record ID.</x:t>
  </x:si>
  <x:si>
    <x:t xml:space="preserve">CL-ASM1-0001</x:t>
  </x:si>
  <x:si>
    <x:t xml:space="preserve">Cover name as solicited/LCG; versions of one artwork are consolidated.</x:t>
  </x:si>
  <x:si>
    <x:t xml:space="preserve">e.g. Trade + Virgin</x:t>
  </x:si>
  <x:si>
    <x:t xml:space="preserve">The original cover being homaged.</x:t>
  </x:si>
  <x:si>
    <x:t xml:space="preserve">The Amazing Spider-Man #1 (1963, Jack Kirby &amp; Steve Ditko)</x:t>
  </x:si>
  <x:si>
    <x:t xml:space="preserve">Direct restaging vs. parody/character swap.</x:t>
  </x:si>
  <x:si>
    <x:t xml:space="preserve">Direct homage | Parody / homage | Swipe / reference</x:t>
  </x:si>
  <x:si>
    <x:t xml:space="preserve">Stated print run or incentive ratio.</x:t>
  </x:si>
  <x:si>
    <x:t xml:space="preserve">1:25, Ltd 1,000</x:t>
  </x:si>
  <x:si>
    <x:t xml:space="preserve">On-sale date (LCG/retailer).</x:t>
  </x:si>
  <x:si>
    <x:t xml:space="preserve">YYYY-MM-DD</x:t>
  </x:si>
  <x:si>
    <x:t xml:space="preserve">User's ownership status.</x:t>
  </x:si>
  <x:si>
    <x:t xml:space="preserve">Not Owned | Owned | Wishlist</x:t>
  </x:si>
  <x:si>
    <x:t xml:space="preserve">Show | Hide (Needs Review rows default to Hide)</x:t>
  </x:si>
  <x:si>
    <x:t xml:space="preserve">Verified | Partial | Needs Review</x:t>
  </x:si>
  <x:si>
    <x:t xml:space="preserve">Release state.</x:t>
  </x:si>
  <x:si>
    <x:t xml:space="preserve">Published | Solicited/Upcoming</x:t>
  </x:si>
  <x:si>
    <x:t xml:space="preserve">Pass that added the row.</x:t>
  </x:si>
  <x:si>
    <x:t xml:space="preserve">Deep search 2026-10-19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</x:si>
</x:sst>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General"/>
    <x:numFmt numFmtId="166" formatCode="0%"/>
    <x:numFmt numFmtId="200" formatCode="yyyy-mm-dd"/>
    <x:numFmt numFmtId="201" formatCode="0"/>
  </x:numFmts>
  <x:fonts count="13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F2A44"/>
      <x:name val="Arial"/>
    </x:font>
    <x:font>
      <x:i/>
      <x:sz val="10"/>
      <x:color rgb="FF555555"/>
      <x:name val="Arial"/>
    </x:font>
    <x:font>
      <x:sz val="9"/>
      <x:color rgb="FF888888"/>
      <x:name val="Arial"/>
    </x:font>
    <x:font>
      <x:b/>
      <x:sz val="10"/>
      <x:color rgb="FFFFFFFF"/>
      <x:name val="Arial"/>
    </x:font>
    <x:font>
      <x:sz val="11"/>
      <x:name val="Arial"/>
    </x:font>
    <x:font>
      <x:b/>
      <x:sz val="11"/>
      <x:name val="Arial"/>
    </x:font>
    <x:font>
      <x:b/>
      <x:sz val="12"/>
      <x:color rgb="FF1F2A44"/>
      <x:name val="Arial"/>
    </x:font>
    <x:font>
      <x:sz val="10"/>
      <x:name val="Arial"/>
    </x:font>
    <x:font>
      <x:u val="single"/>
      <x:sz val="10"/>
      <x:color rgb="FF1F4E9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8D7DA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EDEDED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/>
      <x:right/>
      <x:top/>
      <x:bottom style="thin">
        <x:color rgb="FFD0D4DC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3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5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6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1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3" borderId="1" xfId="0" applyFont="1" applyBorder="1" applyAlignment="1" applyProtection="0">
      <x:alignment horizontal="general" vertical="top" wrapText="1" shrinkToFit="0"/>
      <x:protection locked="1" hidden="0"/>
    </x:xf>
    <x:xf numFmtId="164" fontId="12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4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5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6" borderId="1" xfId="0" applyFont="1" applyBorder="1" applyAlignment="1" applyProtection="0">
      <x:alignment horizontal="general" vertical="top" wrapText="1" shrinkToFit="0"/>
      <x:protection locked="1" hidden="0"/>
    </x:xf>
    <x:xf numFmtId="165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" fillId="5" borderId="1" xfId="0" applyFont="1" applyBorder="1" applyAlignment="1" applyProtection="0">
      <x:alignment horizontal="general" vertical="top" wrapText="1" shrinkToFit="0"/>
      <x:protection locked="1" hidden="0"/>
    </x:xf>
    <x:xf numFmtId="200" fontId="1" fillId="0" borderId="1" xfId="0" applyNumberFormat="1" applyFont="1" applyFill="1" applyBorder="1" applyAlignment="1">
      <x:alignment horizontal="general" vertical="top" wrapText="1"/>
    </x:xf>
    <x:xf numFmtId="201" fontId="1" fillId="0" borderId="1" xfId="0" applyNumberFormat="1" applyFont="1" applyFill="1" applyBorder="1" applyAlignment="1">
      <x:alignment horizontal="general" vertical="top" wrapText="1"/>
    </x:xf>
    <x:xf numFmtId="164" fontId="1" fillId="0" borderId="1" xfId="0" applyNumberFormat="1" applyFont="1" applyFill="1" applyBorder="1" applyAlignment="1">
      <x:alignment horizontal="general" vertical="top" wrapText="1"/>
    </x:xf>
    <x:xf numFmtId="164" fontId="1" fillId="3" borderId="1" xfId="0" applyNumberFormat="1" applyFont="1" applyFill="1" applyBorder="1" applyAlignment="1">
      <x:alignment horizontal="general" vertical="top" wrapText="1"/>
    </x:xf>
    <x:xf numFmtId="164" fontId="12" fillId="0" borderId="1" xfId="0" applyNumberFormat="1" applyFont="1" applyFill="1" applyBorder="1" applyAlignment="1">
      <x:alignment horizontal="general" vertical="top" wrapText="1"/>
    </x:xf>
    <x:xf numFmtId="164" fontId="1" fillId="4" borderId="1" xfId="0" applyNumberFormat="1" applyFont="1" applyFill="1" applyBorder="1" applyAlignment="1">
      <x:alignment horizontal="general" vertical="top" wrapText="1"/>
    </x:xf>
    <x:xf numFmtId="164" fontId="1" fillId="5" borderId="1" xfId="0" applyNumberFormat="1" applyFont="1" applyFill="1" applyBorder="1" applyAlignment="1">
      <x:alignment horizontal="general" vertical="top" wrapText="1"/>
    </x:xf>
    <x:xf numFmtId="164" fontId="5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6" fillId="0" borderId="0" xfId="0" applyNumberFormat="1" applyFont="1" applyFill="1" applyBorder="1" applyAlignment="1">
      <x:alignment horizontal="general" vertical="bottom" wrapText="1"/>
    </x:xf>
    <x:xf numFmtId="164" fontId="7" fillId="2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top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7">
    <x:dxf>
      <x:fill>
        <x:patternFill>
          <x:bgColor rgb="FF1F2A44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8D7DA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1F4E9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88888"/>
      <x:rgbColor rgb="FF9999FF"/>
      <x:rgbColor rgb="FF993366"/>
      <x:rgbColor rgb="FFFFF2CC"/>
      <x:rgbColor rgb="FFEDEDED"/>
      <x:rgbColor rgb="FF660066"/>
      <x:rgbColor rgb="FFFF8080"/>
      <x:rgbColor rgb="FF0066CC"/>
      <x:rgbColor rgb="FFD0D4DC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2F0D9"/>
      <x:rgbColor rgb="FFFFFF99"/>
      <x:rgbColor rgb="FF99CCFF"/>
      <x:rgbColor rgb="FFFF99CC"/>
      <x:rgbColor rgb="FFCC99FF"/>
      <x:rgbColor rgb="FFF8D7DA"/>
      <x:rgbColor rgb="FF3366FF"/>
      <x:rgbColor rgb="FF33CCCC"/>
      <x:rgbColor rgb="FF99CC00"/>
      <x:rgbColor rgb="FFFFCC00"/>
      <x:rgbColor rgb="FFFF9900"/>
      <x:rgbColor rgb="FFFF6600"/>
      <x:rgbColor rgb="FF555555"/>
      <x:rgbColor rgb="FF969696"/>
      <x:rgbColor rgb="FF003366"/>
      <x:rgbColor rgb="FF339966"/>
      <x:rgbColor rgb="FF003300"/>
      <x:rgbColor rgb="FF333300"/>
      <x:rgbColor rgb="FF993300"/>
      <x:rgbColor rgb="FF993366"/>
      <x:rgbColor rgb="FF1F4E9E"/>
      <x:rgbColor rgb="FF1F2A44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e6ff8ca444bb6" /><Relationship Type="http://schemas.openxmlformats.org/officeDocument/2006/relationships/theme" Target="/xl/theme/theme1.xml" Id="Re3c30670de604948" /><Relationship Type="http://schemas.openxmlformats.org/officeDocument/2006/relationships/sharedStrings" Target="/xl/sharedStrings.xml" Id="Ra110c7a34333446a" /><Relationship Type="http://schemas.openxmlformats.org/officeDocument/2006/relationships/worksheet" Target="/xl/worksheets/sheet1.xml" Id="Rb5143acb0d134453" /><Relationship Type="http://schemas.openxmlformats.org/officeDocument/2006/relationships/worksheet" Target="/xl/worksheets/sheet2.xml" Id="R1d9ebacc39b74f36" /><Relationship Type="http://schemas.openxmlformats.org/officeDocument/2006/relationships/worksheet" Target="/xl/worksheets/sheet3.xml" Id="R696a18de1eae420d" /><Relationship Type="http://schemas.openxmlformats.org/officeDocument/2006/relationships/worksheet" Target="/xl/worksheets/sheet4.xml" Id="Rd6d462fca9c14419" /><Relationship Type="http://schemas.openxmlformats.org/officeDocument/2006/relationships/worksheet" Target="/xl/worksheets/sheet5.xml" Id="Rcf1663aec3994105" /></Relationships>
</file>

<file path=xl/tables/table1.xml><?xml version="1.0" encoding="utf-8"?>
<x:table xmlns:x="http://schemas.openxmlformats.org/spreadsheetml/2006/main" id="1" name="ASM1Catalog" displayName="ASM1Catalog" ref="A1:AF11" headerRowCount="1" totalsRowCount="0" totalsRowShown="0">
  <x:autoFilter ref="A1:AF11"/>
  <x:tableColumns count="32">
    <x:tableColumn id="1" name="Catalog ID"/>
    <x:tableColumn id="2" name="Title"/>
    <x:tableColumn id="3" name="Issue"/>
    <x:tableColumn id="4" name="Year"/>
    <x:tableColumn id="5" name="Publisher"/>
    <x:tableColumn id="6" name="Cover Artist"/>
    <x:tableColumn id="7" name="Variant/Edition"/>
    <x:tableColumn id="8" name="Homage Target"/>
    <x:tableColumn id="9" name="Homage Type"/>
    <x:tableColumn id="10" name="Subject/Character"/>
    <x:tableColumn id="11" name="Exclusive/Retailer"/>
    <x:tableColumn id="12" name="Convention/Event"/>
    <x:tableColumn id="13" name="Print Run/Ratio"/>
    <x:tableColumn id="14" name="Format/Finish"/>
    <x:tableColumn id="15" name="Country/Language"/>
    <x:tableColumn id="16" name="Release Date"/>
    <x:tableColumn id="17" name="Ownership"/>
    <x:tableColumn id="18" name="Ownership Evidence"/>
    <x:tableColumn id="19" name="Website Visibility"/>
    <x:tableColumn id="20" name="Website Slug"/>
    <x:tableColumn id="21" name="Website Title"/>
    <x:tableColumn id="22" name="Short Description"/>
    <x:tableColumn id="23" name="Lineage/Reference Notes"/>
    <x:tableColumn id="24" name="Collector Notes"/>
    <x:tableColumn id="25" name="Verification Status"/>
    <x:tableColumn id="26" name="Primary Source URL"/>
    <x:tableColumn id="27" name="Secondary Source URL"/>
    <x:tableColumn id="28" name="Cover Image Source URL"/>
    <x:tableColumn id="29" name="Image Filename"/>
    <x:tableColumn id="30" name="Artist Instagram"/>
    <x:tableColumn id="31" name="Publication Status"/>
    <x:tableColumn id="32" name="Research Add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5972358/marvel-tales-138?variant=7742172" TargetMode="External" Id="Rdec2f1755b72401a" /><Relationship Type="http://schemas.openxmlformats.org/officeDocument/2006/relationships/hyperlink" Target="https://leagueofcomicgeeks.com/profile/galko/lists/9874/cover-homage-the-amazing-spider-man-1" TargetMode="External" Id="R843db6d4c1d14299" /><Relationship Type="http://schemas.openxmlformats.org/officeDocument/2006/relationships/hyperlink" Target="https://s3.amazonaws.com/comicgeeks/comics/covers/medium-7742172.jpg" TargetMode="External" Id="R382c606225b54f55" /><Relationship Type="http://schemas.openxmlformats.org/officeDocument/2006/relationships/hyperlink" Target="https://leagueofcomicgeeks.com/comic/1941557/spider-man-chapter-one-2" TargetMode="External" Id="Rf6a95f9ff9a84909" /><Relationship Type="http://schemas.openxmlformats.org/officeDocument/2006/relationships/hyperlink" Target="https://leagueofcomicgeeks.com/profile/galko/lists/9874/cover-homage-the-amazing-spider-man-1" TargetMode="External" Id="Rdb056848a68c4daf" /><Relationship Type="http://schemas.openxmlformats.org/officeDocument/2006/relationships/hyperlink" Target="https://s3.amazonaws.com/comicgeeks/comics/covers/medium-1941557.jpg" TargetMode="External" Id="R9404adbefadd4bad" /><Relationship Type="http://schemas.openxmlformats.org/officeDocument/2006/relationships/hyperlink" Target="https://leagueofcomicgeeks.com/comic/3723338/the-amazing-spider-man-1?variant=8232641" TargetMode="External" Id="Rca81868a23ba44eb" /><Relationship Type="http://schemas.openxmlformats.org/officeDocument/2006/relationships/hyperlink" Target="https://leagueofcomicgeeks.com/profile/galko/lists/9874/cover-homage-the-amazing-spider-man-1" TargetMode="External" Id="R11d3b191b44f4026" /><Relationship Type="http://schemas.openxmlformats.org/officeDocument/2006/relationships/hyperlink" Target="https://s3.amazonaws.com/comicgeeks/comics/covers/medium-8232641.jpg" TargetMode="External" Id="Rffaddabf5a894e95" /><Relationship Type="http://schemas.openxmlformats.org/officeDocument/2006/relationships/hyperlink" Target="https://leagueofcomicgeeks.com/comic/2722905/the-amazing-spider-man-1?variant=8861921" TargetMode="External" Id="R26f8c35e932f4173" /><Relationship Type="http://schemas.openxmlformats.org/officeDocument/2006/relationships/hyperlink" Target="https://leagueofcomicgeeks.com/profile/galko/lists/9874/cover-homage-the-amazing-spider-man-1" TargetMode="External" Id="R2bba947ce34b4c8e" /><Relationship Type="http://schemas.openxmlformats.org/officeDocument/2006/relationships/hyperlink" Target="https://s3.amazonaws.com/comicgeeks/comics/covers/medium-8861921.jpg" TargetMode="External" Id="R1269d86efd544fb5" /><Relationship Type="http://schemas.openxmlformats.org/officeDocument/2006/relationships/hyperlink" Target="https://leagueofcomicgeeks.com/comic/8788864/vampirella-the-dark-powers-1?variant=9383353" TargetMode="External" Id="Rd5b3c75e530a45c8" /><Relationship Type="http://schemas.openxmlformats.org/officeDocument/2006/relationships/hyperlink" Target="https://leagueofcomicgeeks.com/profile/galko/lists/9874/cover-homage-the-amazing-spider-man-1" TargetMode="External" Id="Rb69c9ec432234b29" /><Relationship Type="http://schemas.openxmlformats.org/officeDocument/2006/relationships/hyperlink" Target="https://s3.amazonaws.com/comicgeeks/comics/covers/medium-9383353.jpg" TargetMode="External" Id="R8ad49e54277a43ce" /><Relationship Type="http://schemas.openxmlformats.org/officeDocument/2006/relationships/hyperlink" Target="https://leagueofcomicgeeks.com/comic/3723338/the-amazing-spider-man-1?variant=2289556" TargetMode="External" Id="R31f7f0da92824b55" /><Relationship Type="http://schemas.openxmlformats.org/officeDocument/2006/relationships/hyperlink" Target="https://www.mycomicshop.com/search?TID=48220182" TargetMode="External" Id="R73f5a8c63f444d38" /><Relationship Type="http://schemas.openxmlformats.org/officeDocument/2006/relationships/hyperlink" Target="https://s3.amazonaws.com/comicgeeks/comics/covers/medium-2289556.jpg" TargetMode="External" Id="Rd8be7ce422a2447a" /><Relationship Type="http://schemas.openxmlformats.org/officeDocument/2006/relationships/hyperlink" Target="https://leagueofcomicgeeks.com/comic/8625159/spider-boy-1?variant=4853778" TargetMode="External" Id="Rdd46c87130da45c6" /><Relationship Type="http://schemas.openxmlformats.org/officeDocument/2006/relationships/hyperlink" Target="https://leagueofcomicgeeks.com/profile/galko/lists/9874/cover-homage-the-amazing-spider-man-1" TargetMode="External" Id="Rfd54f7d3421f47aa" /><Relationship Type="http://schemas.openxmlformats.org/officeDocument/2006/relationships/hyperlink" Target="https://s3.amazonaws.com/comicgeeks/comics/covers/medium-4853778.jpg" TargetMode="External" Id="R55a705daabf44c89" /><Relationship Type="http://schemas.openxmlformats.org/officeDocument/2006/relationships/hyperlink" Target="https://leagueofcomicgeeks.com/comic/6297173/venom-separation-anxiety-2?variant=2709089" TargetMode="External" Id="Rd2cb3d543e544650" /><Relationship Type="http://schemas.openxmlformats.org/officeDocument/2006/relationships/hyperlink" Target="https://leagueofcomicgeeks.com/profile/galko/lists/9874/cover-homage-the-amazing-spider-man-1" TargetMode="External" Id="Rac38a618887843de" /><Relationship Type="http://schemas.openxmlformats.org/officeDocument/2006/relationships/hyperlink" Target="https://s3.amazonaws.com/comicgeeks/comics/covers/medium-2709089.jpg" TargetMode="External" Id="R68974b03cdb84c7b" /><Relationship Type="http://schemas.openxmlformats.org/officeDocument/2006/relationships/hyperlink" Target="https://www.prweb.com/releases/professional-wrestlers-matt-cardona-and-brian-myers-to-feature-on-exclusive-variant-cover-of-amazing-spider-man-1-paying-homage-to-original-1963-issue-302418599.html" TargetMode="External" Id="R161702cf180a4148" /><Relationship Type="http://schemas.openxmlformats.org/officeDocument/2006/relationships/hyperlink" Target="https://www.prweb.com/releases/professional-wrestlers-matt-cardona-and-brian-myers-to-feature-on-exclusive-variant-cover-of-amazing-spider-man-1-paying-homage-to-original-1963-issue-302418599.html" TargetMode="External" Id="R538546c7a19e491b" /><Relationship Type="http://schemas.openxmlformats.org/officeDocument/2006/relationships/table" Target="/xl/tables/table1.xml" Id="R47c00c39b13b4ad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3723338/the-amazing-spider-man-1" TargetMode="External" Id="Rcbfe673bccb54c93" /><Relationship Type="http://schemas.openxmlformats.org/officeDocument/2006/relationships/hyperlink" Target="https://leagueofcomicgeeks.com/comic/3723338/the-amazing-spider-man-1?variant=5045470" TargetMode="External" Id="R9e2cede02b2840fd" /><Relationship Type="http://schemas.openxmlformats.org/officeDocument/2006/relationships/hyperlink" Target="https://leagueofcomicgeeks.com/comic/3723338/the-amazing-spider-man-1?variant=2833319" TargetMode="External" Id="R521a8490c3544a58" /><Relationship Type="http://schemas.openxmlformats.org/officeDocument/2006/relationships/hyperlink" Target="https://leagueofcomicgeeks.com/comic/3723338/the-amazing-spider-man-1?variant=3616852" TargetMode="External" Id="Rd3808aee6aef4672" /><Relationship Type="http://schemas.openxmlformats.org/officeDocument/2006/relationships/hyperlink" Target="https://leagueofcomicgeeks.com/comic/5972358/marvel-tales-138?variant=7742172" TargetMode="External" Id="Rd657be60a9bb4177" /><Relationship Type="http://schemas.openxmlformats.org/officeDocument/2006/relationships/hyperlink" Target="https://leagueofcomicgeeks.com/comic/3723338/the-amazing-spider-man-1?variant=3150114" TargetMode="External" Id="Rd12cbff0cf2c4326" /><Relationship Type="http://schemas.openxmlformats.org/officeDocument/2006/relationships/hyperlink" Target="https://leagueofcomicgeeks.com/comic/3723338/the-amazing-spider-man-1?variant=3155350" TargetMode="External" Id="R8a7f33d6fc0e45a6" /><Relationship Type="http://schemas.openxmlformats.org/officeDocument/2006/relationships/hyperlink" Target="https://leagueofcomicgeeks.com/comic/3723338/the-amazing-spider-man-1?variant=1737274" TargetMode="External" Id="R171ff5537a504f1c" /><Relationship Type="http://schemas.openxmlformats.org/officeDocument/2006/relationships/hyperlink" Target="https://leagueofcomicgeeks.com/comic/1941557/spider-man-chapter-one-2" TargetMode="External" Id="R0d93c3db17b047dc" /><Relationship Type="http://schemas.openxmlformats.org/officeDocument/2006/relationships/hyperlink" Target="https://leagueofcomicgeeks.com/comic/3723338/the-amazing-spider-man-1?variant=5304894" TargetMode="External" Id="R64ff14e6ae8a45e0" /><Relationship Type="http://schemas.openxmlformats.org/officeDocument/2006/relationships/hyperlink" Target="https://leagueofcomicgeeks.com/comic/3723338/the-amazing-spider-man-1?variant=8621099" TargetMode="External" Id="Ree4b8e46abc54b8f" /><Relationship Type="http://schemas.openxmlformats.org/officeDocument/2006/relationships/hyperlink" Target="https://leagueofcomicgeeks.com/comic/3723338/the-amazing-spider-man-1?variant=7371223" TargetMode="External" Id="R85638e54b4fe4af1" /><Relationship Type="http://schemas.openxmlformats.org/officeDocument/2006/relationships/hyperlink" Target="https://leagueofcomicgeeks.com/comic/3723338/the-amazing-spider-man-1?variant=8232641" TargetMode="External" Id="Re298205cd942405d" /><Relationship Type="http://schemas.openxmlformats.org/officeDocument/2006/relationships/hyperlink" Target="https://leagueofcomicgeeks.com/comic/2722905/the-amazing-spider-man-1?variant=8861921" TargetMode="External" Id="R53dea596a4af4abf" /><Relationship Type="http://schemas.openxmlformats.org/officeDocument/2006/relationships/hyperlink" Target="https://leagueofcomicgeeks.com/comic/8432371/true-believers-the-amazing-spider-man-1" TargetMode="External" Id="R1430e7cd658c47a7" /><Relationship Type="http://schemas.openxmlformats.org/officeDocument/2006/relationships/hyperlink" Target="https://leagueofcomicgeeks.com/comic/8432371/true-believers-the-amazing-spider-man-1?variant=9303069" TargetMode="External" Id="Rc40740292f08438c" /><Relationship Type="http://schemas.openxmlformats.org/officeDocument/2006/relationships/hyperlink" Target="https://leagueofcomicgeeks.com/comic/8788864/vampirella-the-dark-powers-1?variant=7294833" TargetMode="External" Id="R9079736426c04e4e" /><Relationship Type="http://schemas.openxmlformats.org/officeDocument/2006/relationships/hyperlink" Target="https://leagueofcomicgeeks.com/comic/8788864/vampirella-the-dark-powers-1?variant=9383353" TargetMode="External" Id="Rd722193eb0d2465c" /><Relationship Type="http://schemas.openxmlformats.org/officeDocument/2006/relationships/hyperlink" Target="https://leagueofcomicgeeks.com/comic/8788864/vampirella-the-dark-powers-1?variant=6502030" TargetMode="External" Id="R207d4529d26440dd" /><Relationship Type="http://schemas.openxmlformats.org/officeDocument/2006/relationships/hyperlink" Target="https://leagueofcomicgeeks.com/comic/3723338/the-amazing-spider-man-1?variant=2289556" TargetMode="External" Id="Rf3348b3621ce463d" /><Relationship Type="http://schemas.openxmlformats.org/officeDocument/2006/relationships/hyperlink" Target="https://leagueofcomicgeeks.com/comic/3723338/the-amazing-spider-man-1?variant=6800405" TargetMode="External" Id="Rf5445a9bbe5e4d52" /><Relationship Type="http://schemas.openxmlformats.org/officeDocument/2006/relationships/hyperlink" Target="https://leagueofcomicgeeks.com/comic/3723338/the-amazing-spider-man-1?variant=1738864" TargetMode="External" Id="R7ede7efbbbe74b92" /><Relationship Type="http://schemas.openxmlformats.org/officeDocument/2006/relationships/hyperlink" Target="https://leagueofcomicgeeks.com/comic/8625159/spider-boy-1?variant=4853778" TargetMode="External" Id="R72b4e9c3e2db43f9" /><Relationship Type="http://schemas.openxmlformats.org/officeDocument/2006/relationships/hyperlink" Target="https://leagueofcomicgeeks.com/comic/6297173/venom-separation-anxiety-2?variant=2709089" TargetMode="External" Id="R80a18d0c2cc4431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9874/cover-homage-the-amazing-spider-man-1" TargetMode="External" Id="Rbd13281af2884bcc" /><Relationship Type="http://schemas.openxmlformats.org/officeDocument/2006/relationships/hyperlink" Target="https://leagueofcomicgeeks.com/comic/3723338/the-amazing-spider-man-1" TargetMode="External" Id="Re6d730d161ee4e2a" /><Relationship Type="http://schemas.openxmlformats.org/officeDocument/2006/relationships/hyperlink" Target="https://leagueofcomicgeeks.com/comic/8432371/true-believers-the-amazing-spider-man-1" TargetMode="External" Id="R469b5f7e76504b2f" /><Relationship Type="http://schemas.openxmlformats.org/officeDocument/2006/relationships/hyperlink" Target="https://leagueofcomicgeeks.com/comic/3723338/the-amazing-spider-man-1?variant=1738864" TargetMode="External" Id="R4d423f54d546403f" /><Relationship Type="http://schemas.openxmlformats.org/officeDocument/2006/relationships/hyperlink" Target="https://www.mycomicshop.com/search?TID=48220182" TargetMode="External" Id="R564faf4faf524865" /><Relationship Type="http://schemas.openxmlformats.org/officeDocument/2006/relationships/hyperlink" Target="https://bleedingcool.com/comics/marvel-comics-official-full-december-2026-solicits-and-solicitations/" TargetMode="External" Id="R5de3a10323884169" /><Relationship Type="http://schemas.openxmlformats.org/officeDocument/2006/relationships/hyperlink" Target="https://bleedingcool.com/comics/marvel-comics-official-full-december-2026-solicits-and-solicitations/" TargetMode="External" Id="R5d8f5c304ea74dc7" /><Relationship Type="http://schemas.openxmlformats.org/officeDocument/2006/relationships/hyperlink" Target="https://icv2.com/print/article/62724" TargetMode="External" Id="R841ac9ba26d4458a" /><Relationship Type="http://schemas.openxmlformats.org/officeDocument/2006/relationships/hyperlink" Target="https://omeka.ischool.utoronto.ca/items/show/128" TargetMode="External" Id="R67cd7749e3df43d0" /><Relationship Type="http://schemas.openxmlformats.org/officeDocument/2006/relationships/hyperlink" Target="https://eastsidecomics.com/products/amazing-spider-man-1-mike-mayhew-homage-trade-virgin-variants" TargetMode="External" Id="R7a8311b47aec466b" /><Relationship Type="http://schemas.openxmlformats.org/officeDocument/2006/relationships/hyperlink" Target="https://comicspriceguide.com/titles/amazing-spider-man/1-NYCC/pixsmrp" TargetMode="External" Id="R9a57fb1311194faf" /><Relationship Type="http://schemas.openxmlformats.org/officeDocument/2006/relationships/hyperlink" Target="https://www.ebay.de/itm/388708641028" TargetMode="External" Id="R18b6b351d53c4929" /><Relationship Type="http://schemas.openxmlformats.org/officeDocument/2006/relationships/hyperlink" Target="https://skottieyoung.substack.com/p/amazing-spider-man-1-exclusive-" TargetMode="External" Id="Rc023be9d64ad4dde" /><Relationship Type="http://schemas.openxmlformats.org/officeDocument/2006/relationships/hyperlink" Target="https://comicvine.gamespot.com/profile/cbishop/lists/homages-master-list/39411/" TargetMode="External" Id="R26d7c841af924734" /><Relationship Type="http://schemas.openxmlformats.org/officeDocument/2006/relationships/hyperlink" Target="https://aiptcomics.com/2022/10/18/marvel-classic-homage-variant-covers-2023/" TargetMode="External" Id="R920daddf25e14b96" /><Relationship Type="http://schemas.openxmlformats.org/officeDocument/2006/relationships/hyperlink" Target="https://aiptcomics.com/2022/10/18/marvel-classic-homage-variant-covers-2023/" TargetMode="External" Id="R245cbe5c4d834e05" /><Relationship Type="http://schemas.openxmlformats.org/officeDocument/2006/relationships/hyperlink" Target="https://aiptcomics.com/2022/10/18/marvel-classic-homage-variant-covers-2023/" TargetMode="External" Id="R5ef1dbe12f364bb0" /><Relationship Type="http://schemas.openxmlformats.org/officeDocument/2006/relationships/hyperlink" Target="https://aiptcomics.com/2022/10/18/marvel-classic-homage-variant-covers-2023/" TargetMode="External" Id="R6b344fa1f21a445c" /><Relationship Type="http://schemas.openxmlformats.org/officeDocument/2006/relationships/hyperlink" Target="https://aiptcomics.com/2022/10/18/marvel-classic-homage-variant-covers-2023/" TargetMode="External" Id="Rde1f06f033bf4312" /><Relationship Type="http://schemas.openxmlformats.org/officeDocument/2006/relationships/hyperlink" Target="https://aiptcomics.com/2022/10/18/marvel-classic-homage-variant-covers-2023/" TargetMode="External" Id="R2267ddb8b75b4db0" /><Relationship Type="http://schemas.openxmlformats.org/officeDocument/2006/relationships/hyperlink" Target="https://aiptcomics.com/2022/10/18/marvel-classic-homage-variant-covers-2023/" TargetMode="External" Id="Rc65cca147dc049e4" /><Relationship Type="http://schemas.openxmlformats.org/officeDocument/2006/relationships/hyperlink" Target="https://aiptcomics.com/2022/10/18/marvel-classic-homage-variant-covers-2023/" TargetMode="External" Id="R28ab8742507f4e1d" /><Relationship Type="http://schemas.openxmlformats.org/officeDocument/2006/relationships/hyperlink" Target="https://aiptcomics.com/2022/10/18/marvel-classic-homage-variant-covers-2023/" TargetMode="External" Id="Rc8cd1f4507d94aad" /><Relationship Type="http://schemas.openxmlformats.org/officeDocument/2006/relationships/hyperlink" Target="https://aiptcomics.com/2022/10/18/marvel-classic-homage-variant-covers-2023/" TargetMode="External" Id="R767ef657175846a7" /><Relationship Type="http://schemas.openxmlformats.org/officeDocument/2006/relationships/hyperlink" Target="https://aiptcomics.com/2022/10/18/marvel-classic-homage-variant-covers-2023/" TargetMode="External" Id="R4187682cb1914aa7" /><Relationship Type="http://schemas.openxmlformats.org/officeDocument/2006/relationships/hyperlink" Target="https://aiptcomics.com/2022/10/18/marvel-classic-homage-variant-covers-2023/" TargetMode="External" Id="Rbbadf2cf16ad40b8" /><Relationship Type="http://schemas.openxmlformats.org/officeDocument/2006/relationships/hyperlink" Target="https://aiptcomics.com/2022/10/18/marvel-classic-homage-variant-covers-2023/" TargetMode="External" Id="Rdc8203abc79d4dcf" /><Relationship Type="http://schemas.openxmlformats.org/officeDocument/2006/relationships/hyperlink" Target="https://aiptcomics.com/2022/10/18/marvel-classic-homage-variant-covers-2023/" TargetMode="External" Id="R7aa0db08b184428a" /><Relationship Type="http://schemas.openxmlformats.org/officeDocument/2006/relationships/hyperlink" Target="https://aiptcomics.com/2022/10/18/marvel-classic-homage-variant-covers-2023/" TargetMode="External" Id="Rf70049c23ffa43f1" /><Relationship Type="http://schemas.openxmlformats.org/officeDocument/2006/relationships/hyperlink" Target="https://aiptcomics.com/2022/10/18/marvel-classic-homage-variant-covers-2023/" TargetMode="External" Id="R5db879bdf76945bf" /></Relationships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8" hidden="0" customWidth="1"/>
    <x:col min="2" max="2" width="12" hidden="0" customWidth="1"/>
  </x:cols>
  <x:sheetData>
    <x:row r="1" ht="19.700000762939453" hidden="0">
      <x:c r="A1" s="1" t="s">
        <x:v>0</x:v>
      </x:c>
    </x:row>
    <x:row r="2" ht="54" hidden="0" customHeight="1">
      <x:c r="A2" s="28" t="str">
        <x:v>Original: The Amazing Spider-Man #1 (1963), March 1963. Cover by Jack Kirby (pencils); Steve Ditko (inks).</x:v>
      </x:c>
      <x:c r="B2" s="29"/>
    </x:row>
    <x:row r="3" ht="54" hidden="0" customHeight="1">
      <x:c r="A3" s="30" t="str">
        <x:v>Reviewed October 19, 2026. 8 distinct homage artworks; related editions remain in the catalog as references.</x:v>
      </x:c>
      <x:c r="B3" s="29"/>
    </x:row>
    <x:row r="4" ht="15" hidden="0">
      <x:c r="A4" s="4" t="s">
        <x:v>1</x:v>
      </x:c>
      <x:c r="B4" s="4" t="s">
        <x:v>2</x:v>
      </x:c>
    </x:row>
    <x:row r="5" ht="15" hidden="0">
      <x:c r="A5" s="5" t="s">
        <x:v>3</x:v>
      </x:c>
      <x:c r="B5" s="6" t="n">
        <x:f aca="0">COUNTA(Catalog!$A$2:$A$200)</x:f>
        <x:v>10</x:v>
      </x:c>
    </x:row>
    <x:row r="6" ht="15" hidden="0">
      <x:c r="A6" s="5" t="s">
        <x:v>4</x:v>
      </x:c>
      <x:c r="B6" s="6" t="n">
        <x:f aca="0">COUNTIF(Catalog!$Y$2:$Y$200,"Verified")</x:f>
        <x:v>9</x:v>
      </x:c>
    </x:row>
    <x:row r="7" ht="15" hidden="0">
      <x:c r="A7" s="5" t="s">
        <x:v>5</x:v>
      </x:c>
      <x:c r="B7" s="6" t="n">
        <x:f aca="0">COUNTIF(Catalog!$Y$2:$Y$200,"Partial")</x:f>
        <x:v>1</x:v>
      </x:c>
    </x:row>
    <x:row r="8" ht="15" hidden="0">
      <x:c r="A8" s="5" t="s">
        <x:v>6</x:v>
      </x:c>
      <x:c r="B8" s="6" t="n">
        <x:f aca="0">COUNTIF(Catalog!$Y$2:$Y$200,"Needs Review")</x:f>
        <x:v>0</x:v>
      </x:c>
    </x:row>
    <x:row r="9" ht="15" hidden="0">
      <x:c r="A9" s="5" t="s">
        <x:v>7</x:v>
      </x:c>
      <x:c r="B9" s="6" t="n">
        <x:f aca="0">COUNTIF(Catalog!$S$2:$S$200,"Show")</x:f>
        <x:v>8</x:v>
      </x:c>
    </x:row>
    <x:row r="10" ht="15" hidden="0">
      <x:c r="A10" s="5" t="s">
        <x:v>8</x:v>
      </x:c>
      <x:c r="B10" s="6" t="n">
        <x:f aca="0">COUNTIF(Catalog!$S$2:$S$200,"Hide")</x:f>
        <x:v>2</x:v>
      </x:c>
    </x:row>
    <x:row r="11" ht="15" hidden="0">
      <x:c r="A11" s="5" t="s">
        <x:v>9</x:v>
      </x:c>
      <x:c r="B11" s="6" t="n">
        <x:f aca="0">COUNTIF(Catalog!$AE$2:$AE$200,"Published")</x:f>
        <x:v>10</x:v>
      </x:c>
    </x:row>
    <x:row r="12" ht="15" hidden="0">
      <x:c r="A12" s="5" t="s">
        <x:v>10</x:v>
      </x:c>
      <x:c r="B12" s="6" t="n">
        <x:f aca="0">COUNTIF(Catalog!$AE$2:$AE$200,"Solicited/Upcoming")+COUNTIF(Catalog!$AE$2:$AE$200,"Coming Soon")</x:f>
        <x:v>0</x:v>
      </x:c>
    </x:row>
    <x:row r="13" ht="15" hidden="0">
      <x:c r="A13" s="5" t="s">
        <x:v>11</x:v>
      </x:c>
      <x:c r="B13" s="6" t="n">
        <x:f aca="0">COUNTIF(Catalog!$I$2:$I$200,"Direct homage")</x:f>
        <x:v>6</x:v>
      </x:c>
    </x:row>
    <x:row r="14" ht="15" hidden="0">
      <x:c r="A14" s="5" t="s">
        <x:v>12</x:v>
      </x:c>
      <x:c r="B14" s="6" t="n">
        <x:f aca="0">COUNTIF(Catalog!$I$2:$I$200,"Parody / homage")</x:f>
        <x:v>2</x:v>
      </x:c>
    </x:row>
    <x:row r="15" ht="15" hidden="0">
      <x:c r="A15" s="5" t="s">
        <x:v>13</x:v>
      </x:c>
      <x:c r="B15" s="6" t="n">
        <x:f aca="0">COUNTIFS(Catalog!$K$2:$K$200,"&lt;&gt;",Catalog!$K$2:$K$200,"&lt;&gt;Not documented in reviewed sources",Catalog!$K$2:$K$200,"&lt;&gt;Not applicable",Catalog!$K$2:$K$200,"&lt;&gt;No exclusive designation; regular solicited Marvel variant",Catalog!$K$2:$K$200,"&lt;&gt;No retailer-exclusive designation")</x:f>
        <x:v>4</x:v>
      </x:c>
    </x:row>
    <x:row r="16" ht="15" hidden="0">
      <x:c r="A16" s="5" t="str">
        <x:v>Records added this research pass</x:v>
      </x:c>
      <x:c r="B16" s="6" t="n">
        <x:f aca="0">COUNTIF(Catalog!$AF$2:$AF$200,"Deep search 2026-10-19")</x:f>
        <x:v>1</x:v>
      </x:c>
    </x:row>
    <x:row r="17" ht="15" hidden="0">
      <x:c r="A17" s="5" t="s">
        <x:v>14</x:v>
      </x:c>
      <x:c r="B17" s="7" t="n">
        <x:f aca="0">IF(B5=0,0,B6/B5)</x:f>
        <x:v>0.9</x:v>
      </x:c>
    </x:row>
    <x:row r="19" ht="15" hidden="0">
      <x:c r="A19" s="8" t="s">
        <x:v>15</x:v>
      </x:c>
    </x:row>
    <x:row r="20" ht="15" hidden="0">
      <x:c r="A20" s="9" t="s">
        <x:v>16</x:v>
      </x:c>
      <x:c r="B20" s="9" t="n">
        <x:f aca="0">COUNTIF(Catalog!$E$2:$E$200,A20)</x:f>
        <x:v>1</x:v>
      </x:c>
    </x:row>
    <x:row r="21" ht="15" hidden="0">
      <x:c r="A21" s="9" t="s">
        <x:v>17</x:v>
      </x:c>
      <x:c r="B21" s="9" t="n">
        <x:f aca="0">COUNTIF(Catalog!$E$2:$E$200,A21)</x:f>
        <x:v>8</x:v>
      </x:c>
    </x:row>
    <x:row r="23" ht="15" hidden="0">
      <x:c r="A23" s="8" t="s">
        <x:v>18</x:v>
      </x:c>
    </x:row>
    <x:row r="24" ht="15" hidden="0">
      <x:c r="A24" s="9" t="s">
        <x:v>19</x:v>
      </x:c>
      <x:c r="B24" s="9" t="n">
        <x:f aca="0">COUNTIFS(Catalog!$D$2:$D$200,"&gt;=2000",Catalog!$D$2:$D$200,"&lt;=2009")</x:f>
        <x:v>1</x:v>
      </x:c>
    </x:row>
    <x:row r="25" ht="15" hidden="0">
      <x:c r="A25" s="9" t="s">
        <x:v>20</x:v>
      </x:c>
      <x:c r="B25" s="9" t="n">
        <x:f aca="0">COUNTIFS(Catalog!$D$2:$D$200,"&gt;=2010",Catalog!$D$2:$D$200,"&lt;=2019")</x:f>
        <x:v>2</x:v>
      </x:c>
    </x:row>
    <x:row r="26" ht="15" hidden="0">
      <x:c r="A26" s="9" t="s">
        <x:v>21</x:v>
      </x:c>
      <x:c r="B26" s="9" t="n">
        <x:f aca="0">COUNTIFS(Catalog!$D$2:$D$200,"&gt;=2020",Catalog!$D$2:$D$200,"&lt;=2029")</x:f>
        <x:v>5</x:v>
      </x:c>
    </x:row>
    <x:row r="28">
      <x:c r="A28" t="str">
        <x:v>Additional publishers</x:v>
      </x:c>
    </x:row>
    <x:row r="29">
      <x:c r="A29" t="str">
        <x:v>Marvel / Wizard</x:v>
      </x:c>
      <x:c r="B29" t="n">
        <x:f>COUNTIF(Catalog!$E$2:$E$200,A29)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5" hidden="0" customWidth="1"/>
    <x:col min="2" max="2" width="30" hidden="0" customWidth="1"/>
    <x:col min="3" max="4" width="7" hidden="0" customWidth="1"/>
    <x:col min="5" max="6" width="22" hidden="0" customWidth="1"/>
    <x:col min="7" max="7" width="42" hidden="0" customWidth="1"/>
    <x:col min="8" max="8" width="30" hidden="0" customWidth="1"/>
    <x:col min="9" max="9" width="16" hidden="0" customWidth="1"/>
    <x:col min="10" max="10" width="24" hidden="0" customWidth="1"/>
    <x:col min="11" max="11" width="26" hidden="0" customWidth="1"/>
    <x:col min="12" max="12" width="14" hidden="0" customWidth="1"/>
    <x:col min="13" max="13" width="24" hidden="0" customWidth="1"/>
    <x:col min="14" max="14" width="22" hidden="0" customWidth="1"/>
    <x:col min="15" max="15" width="14" hidden="0" customWidth="1"/>
    <x:col min="16" max="16" width="12" hidden="0" customWidth="1"/>
    <x:col min="17" max="17" width="11" hidden="0" customWidth="1"/>
    <x:col min="18" max="18" width="16" hidden="0" customWidth="1"/>
    <x:col min="19" max="19" width="12" hidden="0" customWidth="1"/>
    <x:col min="20" max="20" width="40" hidden="0" customWidth="1"/>
    <x:col min="21" max="21" width="48" hidden="0" customWidth="1"/>
    <x:col min="22" max="23" width="60" hidden="0" customWidth="1"/>
    <x:col min="24" max="24" width="70" hidden="0" customWidth="1"/>
    <x:col min="25" max="25" width="13" hidden="0" customWidth="1"/>
    <x:col min="26" max="28" width="50" hidden="0" customWidth="1"/>
    <x:col min="29" max="29" width="22" hidden="0" customWidth="1"/>
    <x:col min="30" max="30" width="14" hidden="0" customWidth="1"/>
    <x:col min="31" max="31" width="16" hidden="0" customWidth="1"/>
    <x:col min="32" max="32" width="22" hidden="0" customWidth="1"/>
  </x:cols>
  <x:sheetData>
    <x:row r="1" ht="30" hidden="0" customHeight="1">
      <x:c r="A1" s="10" t="s">
        <x:v>22</x:v>
      </x:c>
      <x:c r="B1" s="10" t="s">
        <x:v>23</x:v>
      </x:c>
      <x:c r="C1" s="10" t="s">
        <x:v>24</x:v>
      </x:c>
      <x:c r="D1" s="10" t="s">
        <x:v>25</x:v>
      </x:c>
      <x:c r="E1" s="10" t="s">
        <x:v>26</x:v>
      </x:c>
      <x:c r="F1" s="10" t="s">
        <x:v>27</x:v>
      </x:c>
      <x:c r="G1" s="10" t="s">
        <x:v>28</x:v>
      </x:c>
      <x:c r="H1" s="10" t="s">
        <x:v>29</x:v>
      </x:c>
      <x:c r="I1" s="10" t="s">
        <x:v>30</x:v>
      </x:c>
      <x:c r="J1" s="10" t="s">
        <x:v>31</x:v>
      </x:c>
      <x:c r="K1" s="10" t="s">
        <x:v>32</x:v>
      </x:c>
      <x:c r="L1" s="10" t="s">
        <x:v>33</x:v>
      </x:c>
      <x:c r="M1" s="10" t="s">
        <x:v>34</x:v>
      </x:c>
      <x:c r="N1" s="10" t="s">
        <x:v>35</x:v>
      </x:c>
      <x:c r="O1" s="10" t="s">
        <x:v>36</x:v>
      </x:c>
      <x:c r="P1" s="10" t="s">
        <x:v>37</x:v>
      </x:c>
      <x:c r="Q1" s="10" t="s">
        <x:v>38</x:v>
      </x:c>
      <x:c r="R1" s="10" t="s">
        <x:v>39</x:v>
      </x:c>
      <x:c r="S1" s="10" t="s">
        <x:v>40</x:v>
      </x:c>
      <x:c r="T1" s="10" t="s">
        <x:v>41</x:v>
      </x:c>
      <x:c r="U1" s="10" t="s">
        <x:v>42</x:v>
      </x:c>
      <x:c r="V1" s="10" t="s">
        <x:v>43</x:v>
      </x:c>
      <x:c r="W1" s="10" t="s">
        <x:v>44</x:v>
      </x:c>
      <x:c r="X1" s="10" t="s">
        <x:v>45</x:v>
      </x:c>
      <x:c r="Y1" s="10" t="s">
        <x:v>46</x:v>
      </x:c>
      <x:c r="Z1" s="10" t="s">
        <x:v>47</x:v>
      </x:c>
      <x:c r="AA1" s="10" t="s">
        <x:v>48</x:v>
      </x:c>
      <x:c r="AB1" s="10" t="s">
        <x:v>49</x:v>
      </x:c>
      <x:c r="AC1" s="10" t="s">
        <x:v>50</x:v>
      </x:c>
      <x:c r="AD1" s="10" t="s">
        <x:v>51</x:v>
      </x:c>
      <x:c r="AE1" s="10" t="s">
        <x:v>52</x:v>
      </x:c>
      <x:c r="AF1" s="10" t="s">
        <x:v>53</x:v>
      </x:c>
    </x:row>
    <x:row r="2" ht="36" hidden="0" customHeight="1">
      <x:c r="A2" s="23" t="str">
        <x:v>CL-ASM1-0001</x:v>
      </x:c>
      <x:c r="B2" s="23" t="str">
        <x:v>Marvel Tales</x:v>
      </x:c>
      <x:c r="C2" s="23" t="str">
        <x:v>#138</x:v>
      </x:c>
      <x:c r="D2" s="22" t="n">
        <x:v>1982</x:v>
      </x:c>
      <x:c r="E2" s="23" t="str">
        <x:v>Marvel Comics</x:v>
      </x:c>
      <x:c r="F2" s="23" t="str">
        <x:v>Jack Kirby (pencils); Steve Ditko (inks)</x:v>
      </x:c>
      <x:c r="G2" s="23" t="str">
        <x:v>Standard cover (direct + newsstand)</x:v>
      </x:c>
      <x:c r="H2" s="23" t="str">
        <x:v>The Amazing Spider-Man #1 (1963, Jack Kirby &amp; Steve Ditko)</x:v>
      </x:c>
      <x:c r="I2" s="23" t="str">
        <x:v>Original-art reprint reference</x:v>
      </x:c>
      <x:c r="J2" s="23" t="str">
        <x:v>Spider-Man; Mister Fantastic; Invisible Woman; Human Torch; The Thing</x:v>
      </x:c>
      <x:c r="K2" s="23" t="str">
        <x:v>Not documented in reviewed sources</x:v>
      </x:c>
      <x:c r="L2" s="23" t="str">
        <x:v>Not documented in reviewed sources</x:v>
      </x:c>
      <x:c r="M2" s="23" t="str">
        <x:v>Not documented in reviewed sources</x:v>
      </x:c>
      <x:c r="N2" s="23" t="str">
        <x:v>Standard cover</x:v>
      </x:c>
      <x:c r="O2" s="23" t="str">
        <x:v>US / English</x:v>
      </x:c>
      <x:c r="P2" s="21" t="n">
        <x:v>29963</x:v>
      </x:c>
      <x:c r="Q2" s="23" t="str">
        <x:v>Not Owned</x:v>
      </x:c>
      <x:c r="R2" s="23" t="str">
        <x:v>Not supplied</x:v>
      </x:c>
      <x:c r="S2" s="23" t="str">
        <x:v>Hide</x:v>
      </x:c>
      <x:c r="T2" s="23" t="str">
        <x:v>marvel-tales-138-1982-standard-cover-direct-newsstand-amazing-spider-man-1-1963-homage</x:v>
      </x:c>
      <x:c r="U2" s="23" t="str">
        <x:v>Marvel Tales #138 (1982) – Standard cover (direct + newsstand) | Amazing Spider-Man #1 (1963) Homage</x:v>
      </x:c>
      <x:c r="V2" s="23" t="str">
        <x:v>Marvel Tales #138 (Marvel Comics, 1982) restages The Amazing Spider-Man #1 (1963, Jack Kirby &amp; Steve Ditko), starring Spider-Man and the Fantastic Four.</x:v>
      </x:c>
      <x:c r="W2" s="23" t="str">
        <x:v>Original artwork reprinted; excluded from distinct homage count.</x:v>
      </x:c>
      <x:c r="X2" s="23" t="str">
        <x:v>Confirmed original-cover artwork reprinted under Marvel Tales trade dress, not newly drawn homage. January 12, 1982 on-sale; April cover date. Direct and newsstand editions share the artwork. Native exact scan 400×619; no upscaling. Reference or related edition; excluded from distinct-artwork gallery.</x:v>
      </x:c>
      <x:c r="Y2" s="24" t="str">
        <x:v>Verified</x:v>
      </x:c>
      <x:c r="Z2" s="25" t="str">
        <x:v>https://leagueofcomicgeeks.com/comic/5972358/marvel-tales-138?variant=7742172</x:v>
      </x:c>
      <x:c r="AA2" s="25" t="str">
        <x:v>https://www.comics.org/issue/36281/</x:v>
      </x:c>
      <x:c r="AB2" s="25" t="str">
        <x:v>https://s3.amazonaws.com/comicgeeks/comics/covers/large-7742172.jpg</x:v>
      </x:c>
      <x:c r="AC2" s="23" t="str">
        <x:v>CL-ASM1-0001.jpg</x:v>
      </x:c>
      <x:c r="AD2" s="23" t="str">
        <x:v>Not documented in reviewed sources</x:v>
      </x:c>
      <x:c r="AE2" s="23" t="str">
        <x:v>Published</x:v>
      </x:c>
      <x:c r="AF2" s="23" t="str">
        <x:v>Reviewed 2026-10-19</x:v>
      </x:c>
    </x:row>
    <x:row r="3" ht="36" hidden="0" customHeight="1">
      <x:c r="A3" s="23" t="str">
        <x:v>CL-ASM1-0002</x:v>
      </x:c>
      <x:c r="B3" s="23" t="str">
        <x:v>Spider-Man: Chapter One</x:v>
      </x:c>
      <x:c r="C3" s="23" t="str">
        <x:v>#2</x:v>
      </x:c>
      <x:c r="D3" s="22" t="n">
        <x:v>1998</x:v>
      </x:c>
      <x:c r="E3" s="23" t="str">
        <x:v>Marvel Comics</x:v>
      </x:c>
      <x:c r="F3" s="23" t="str">
        <x:v>John Byrne (pencils and inks)</x:v>
      </x:c>
      <x:c r="G3" s="23" t="str">
        <x:v>Standard cover</x:v>
      </x:c>
      <x:c r="H3" s="23" t="str">
        <x:v>The Amazing Spider-Man #1 (1963, Jack Kirby &amp; Steve Ditko)</x:v>
      </x:c>
      <x:c r="I3" s="23" t="str">
        <x:v>Direct homage</x:v>
      </x:c>
      <x:c r="J3" s="23" t="str">
        <x:v>Spider-Man; Mister Fantastic; Invisible Woman; Human Torch; The Thing</x:v>
      </x:c>
      <x:c r="K3" s="23" t="str">
        <x:v>Not documented in reviewed sources</x:v>
      </x:c>
      <x:c r="L3" s="23" t="str">
        <x:v>Not documented in reviewed sources</x:v>
      </x:c>
      <x:c r="M3" s="23" t="str">
        <x:v>Not documented in reviewed sources</x:v>
      </x:c>
      <x:c r="N3" s="23" t="str">
        <x:v>Standard cover</x:v>
      </x:c>
      <x:c r="O3" s="23" t="str">
        <x:v>US / English</x:v>
      </x:c>
      <x:c r="P3" s="21" t="n">
        <x:v>36089</x:v>
      </x:c>
      <x:c r="Q3" s="23" t="str">
        <x:v>Not Owned</x:v>
      </x:c>
      <x:c r="R3" s="23" t="str">
        <x:v>Not supplied</x:v>
      </x:c>
      <x:c r="S3" s="23" t="str">
        <x:v>Show</x:v>
      </x:c>
      <x:c r="T3" s="23" t="str">
        <x:v>spider-man-chapter-one-2-1998-standard-cover-amazing-spider-man-1-1963-homage</x:v>
      </x:c>
      <x:c r="U3" s="23" t="str">
        <x:v>Spider-Man: Chapter One #2 (1998) – Standard cover | Amazing Spider-Man #1 (1963) Homage</x:v>
      </x:c>
      <x:c r="V3" s="23" t="str">
        <x:v>Spider-Man: Chapter One #2 (Marvel Comics, 1998) restages The Amazing Spider-Man #1 (1963, Jack Kirby &amp; Steve Ditko), starring Spider-Man and the Fantastic Four.</x:v>
      </x:c>
      <x:c r="W3" s="23" t="str">
        <x:v>Reinterprets the glass-cylinder and Fantastic Four composition of The Amazing Spider-Man #1 (1963).</x:v>
      </x:c>
      <x:c r="X3" s="23" t="str">
        <x:v>GCD cover record explicitly identifies the ASM #1 homage. Its on-sale date October 21, 1998 conflicts with LCG/Fandom October 28; retained as a documented one-week discrepancy. Cover A and newsstand share this drawing; Byrne Cover B is different art. Native exact scan 400×624; no upscaling.</x:v>
      </x:c>
      <x:c r="Y3" s="26" t="str">
        <x:v>Verified</x:v>
      </x:c>
      <x:c r="Z3" s="25" t="str">
        <x:v>https://leagueofcomicgeeks.com/comic/1941557/spider-man-chapter-one-2</x:v>
      </x:c>
      <x:c r="AA3" s="25" t="str">
        <x:v>https://www.comics.org/issue/62413/</x:v>
      </x:c>
      <x:c r="AB3" s="25" t="str">
        <x:v>https://s3.amazonaws.com/comicgeeks/comics/covers/large-1941557.jpg</x:v>
      </x:c>
      <x:c r="AC3" s="23" t="str">
        <x:v>CL-ASM1-0002.jpg</x:v>
      </x:c>
      <x:c r="AD3" s="23" t="str">
        <x:v>Not documented in reviewed sources</x:v>
      </x:c>
      <x:c r="AE3" s="23" t="str">
        <x:v>Published</x:v>
      </x:c>
      <x:c r="AF3" s="23" t="str">
        <x:v>Reviewed 2026-10-19</x:v>
      </x:c>
    </x:row>
    <x:row r="4" ht="36" hidden="0" customHeight="1">
      <x:c r="A4" s="23" t="str">
        <x:v>CL-ASM1-0003</x:v>
      </x:c>
      <x:c r="B4" s="23" t="str">
        <x:v>The Amazing Spider-Man</x:v>
      </x:c>
      <x:c r="C4" s="23" t="str">
        <x:v>#1</x:v>
      </x:c>
      <x:c r="D4" s="22" t="n">
        <x:v>2011</x:v>
      </x:c>
      <x:c r="E4" s="23" t="str">
        <x:v>Marvel Comics</x:v>
      </x:c>
      <x:c r="F4" s="23" t="str">
        <x:v>Jack Kirby (pencils); Steve Ditko (inks)</x:v>
      </x:c>
      <x:c r="G4" s="23" t="str">
        <x:v>Dallas Comic Con 2011 Jack Kirby Variant</x:v>
      </x:c>
      <x:c r="H4" s="23" t="str">
        <x:v>The Amazing Spider-Man #1 (1963, Jack Kirby &amp; Steve Ditko)</x:v>
      </x:c>
      <x:c r="I4" s="23" t="str">
        <x:v>Original-art reprint reference</x:v>
      </x:c>
      <x:c r="J4" s="23" t="str">
        <x:v>Spider-Man; Mister Fantastic; Invisible Woman; Human Torch; The Thing</x:v>
      </x:c>
      <x:c r="K4" s="23" t="str">
        <x:v>Dallas Comic Con</x:v>
      </x:c>
      <x:c r="L4" s="23" t="str">
        <x:v>Dallas Comic Con 2011</x:v>
      </x:c>
      <x:c r="M4" s="23" t="str">
        <x:v>Not documented in reviewed sources</x:v>
      </x:c>
      <x:c r="N4" s="23" t="str">
        <x:v>Convention edition</x:v>
      </x:c>
      <x:c r="O4" s="23" t="str">
        <x:v>US / English</x:v>
      </x:c>
      <x:c r="P4" s="21" t="n">
        <x:v>40684</x:v>
      </x:c>
      <x:c r="Q4" s="23" t="str">
        <x:v>Not Owned</x:v>
      </x:c>
      <x:c r="R4" s="23" t="str">
        <x:v>Not supplied</x:v>
      </x:c>
      <x:c r="S4" s="23" t="str">
        <x:v>Hide</x:v>
      </x:c>
      <x:c r="T4" s="23" t="str">
        <x:v>the-amazing-spider-man-1-2011-dallas-comic-con-2011-jack-kirby-variant-amazing-spider-man-1-1963-homage</x:v>
      </x:c>
      <x:c r="U4" s="23" t="str">
        <x:v>The Amazing Spider-Man #1 (2011) – Dallas Comic Con 2011 Jack Kirby Variant | Amazing Spider-Man #1 (1963) Homage</x:v>
      </x:c>
      <x:c r="V4" s="23" t="str">
        <x:v>The Amazing Spider-Man #1 (Marvel Comics, 2011) restages The Amazing Spider-Man #1 (1963, Jack Kirby &amp; Steve Ditko), starring Spider-Man.</x:v>
      </x:c>
      <x:c r="W4" s="23" t="str">
        <x:v>Original artwork reprinted; excluded from distinct homage count.</x:v>
      </x:c>
      <x:c r="X4" s="23" t="str">
        <x:v>Dallas Comic Con 2011 edition reproduces the original Kirby/Ditko cover beneath convention branding. Artwork visually compared with the original; kept as an original-art reprint reference. Native exact scan 600×922; no upscaling. Reference or related edition; excluded from distinct-artwork gallery.</x:v>
      </x:c>
      <x:c r="Y4" s="24" t="str">
        <x:v>Verified</x:v>
      </x:c>
      <x:c r="Z4" s="25" t="str">
        <x:v>https://leagueofcomicgeeks.com/comic/3723338/the-amazing-spider-man-1?variant=8232641</x:v>
      </x:c>
      <x:c r="AA4" s="25" t="str">
        <x:v>https://leagueofcomicgeeks.com/comic/3723338/the-amazing-spider-man-1?variant=8232641</x:v>
      </x:c>
      <x:c r="AB4" s="25" t="str">
        <x:v>https://s3.amazonaws.com/comicgeeks/comics/covers/large-8232641.jpg</x:v>
      </x:c>
      <x:c r="AC4" s="23" t="str">
        <x:v>CL-ASM1-0003.jpg</x:v>
      </x:c>
      <x:c r="AD4" s="23" t="str">
        <x:v>Not documented in reviewed sources</x:v>
      </x:c>
      <x:c r="AE4" s="23" t="str">
        <x:v>Published</x:v>
      </x:c>
      <x:c r="AF4" s="23" t="str">
        <x:v>Reviewed 2026-10-19</x:v>
      </x:c>
    </x:row>
    <x:row r="5" ht="48" hidden="0" customHeight="1">
      <x:c r="A5" s="23" t="str">
        <x:v>CL-ASM1-0004</x:v>
      </x:c>
      <x:c r="B5" s="23" t="str">
        <x:v>The Amazing Spider-Man</x:v>
      </x:c>
      <x:c r="C5" s="23" t="str">
        <x:v>#1</x:v>
      </x:c>
      <x:c r="D5" s="22" t="n">
        <x:v>2014</x:v>
      </x:c>
      <x:c r="E5" s="23" t="str">
        <x:v>Marvel Comics</x:v>
      </x:c>
      <x:c r="F5" s="23" t="str">
        <x:v>Luke Ross</x:v>
      </x:c>
      <x:c r="G5" s="23" t="str">
        <x:v>Zapp! Comics Luke Ross Variant</x:v>
      </x:c>
      <x:c r="H5" s="23" t="str">
        <x:v>The Amazing Spider-Man #1 (1963, Jack Kirby &amp; Steve Ditko)</x:v>
      </x:c>
      <x:c r="I5" s="23" t="str">
        <x:v>Direct homage</x:v>
      </x:c>
      <x:c r="J5" s="23" t="str">
        <x:v>Spider-Man; Human Torch</x:v>
      </x:c>
      <x:c r="K5" s="23" t="str">
        <x:v>Zapp! Comics</x:v>
      </x:c>
      <x:c r="L5" s="23" t="str">
        <x:v>Not documented in reviewed sources</x:v>
      </x:c>
      <x:c r="M5" s="23" t="str">
        <x:v>Not documented in reviewed sources</x:v>
      </x:c>
      <x:c r="N5" s="23" t="str">
        <x:v>Variant cover</x:v>
      </x:c>
      <x:c r="O5" s="23" t="str">
        <x:v>US / English</x:v>
      </x:c>
      <x:c r="P5" s="21" t="n">
        <x:v>41759</x:v>
      </x:c>
      <x:c r="Q5" s="23" t="str">
        <x:v>Not Owned</x:v>
      </x:c>
      <x:c r="R5" s="23" t="str">
        <x:v>Not supplied</x:v>
      </x:c>
      <x:c r="S5" s="23" t="str">
        <x:v>Show</x:v>
      </x:c>
      <x:c r="T5" s="23" t="str">
        <x:v>the-amazing-spider-man-1-2014-zapp-comics-luke-ross-variant-amazing-spider-man-1-1963-homage</x:v>
      </x:c>
      <x:c r="U5" s="23" t="str">
        <x:v>The Amazing Spider-Man #1 (2014) – Zapp! Comics Luke Ross Variant | Amazing Spider-Man #1 (1963) Homage</x:v>
      </x:c>
      <x:c r="V5" s="23" t="str">
        <x:v>The Amazing Spider-Man #1 (Marvel Comics, 2014) restages The Amazing Spider-Man #1 (1963, Jack Kirby &amp; Steve Ditko), starring Spider-Man.</x:v>
      </x:c>
      <x:c r="W5" s="23" t="str">
        <x:v>Reinterprets the glass-cylinder and Fantastic Four composition of The Amazing Spider-Man #1 (1963).</x:v>
      </x:c>
      <x:c r="X5" s="23" t="str">
        <x:v>Zapp exclusive confirmed by edition-specific catalog and interview with the shop owner. Spider-Man and the Human Torch occupy the familiar cylinder composition, with Zapp staff replacing other figures. Staff identities not individually confirmed. Native exact scan 600×922; no upscaling. Some depicted identities remain unresolved.</x:v>
      </x:c>
      <x:c r="Y5" s="26" t="str">
        <x:v>Verified</x:v>
      </x:c>
      <x:c r="Z5" s="25" t="str">
        <x:v>https://leagueofcomicgeeks.com/comic/2722905/the-amazing-spider-man-1?variant=8861921</x:v>
      </x:c>
      <x:c r="AA5" s="25" t="str">
        <x:v>https://sktchd.com/longform/variant-cover-longform/</x:v>
      </x:c>
      <x:c r="AB5" s="25" t="str">
        <x:v>https://sktchd.com/wp-content/uploads/2016/02/Amazing-Spider-Man-1-Zapp-Variant.jpg</x:v>
      </x:c>
      <x:c r="AC5" s="23" t="str">
        <x:v>CL-ASM1-0004.jpg</x:v>
      </x:c>
      <x:c r="AD5" s="23" t="str">
        <x:v>Not documented in reviewed sources</x:v>
      </x:c>
      <x:c r="AE5" s="23" t="str">
        <x:v>Published</x:v>
      </x:c>
      <x:c r="AF5" s="23" t="str">
        <x:v>Reviewed 2026-10-19</x:v>
      </x:c>
    </x:row>
    <x:row r="6" ht="48" hidden="0" customHeight="1">
      <x:c r="A6" s="23" t="str">
        <x:v>CL-ASM1-0005</x:v>
      </x:c>
      <x:c r="B6" s="23" t="str">
        <x:v>Vampirella: The Dark Powers</x:v>
      </x:c>
      <x:c r="C6" s="23" t="str">
        <x:v>#1</x:v>
      </x:c>
      <x:c r="D6" s="22" t="n">
        <x:v>2020</x:v>
      </x:c>
      <x:c r="E6" s="23" t="str">
        <x:v>Dynamite</x:v>
      </x:c>
      <x:c r="F6" s="23" t="str">
        <x:v>Will Robson (pencils, inks and colors)</x:v>
      </x:c>
      <x:c r="G6" s="23" t="str">
        <x:v>1:15 Will Robson Homage Variant (+ 1:11 B&amp;W, 1:25 Virgin)</x:v>
      </x:c>
      <x:c r="H6" s="23" t="str">
        <x:v>The Amazing Spider-Man #1 (1963, Jack Kirby &amp; Steve Ditko)</x:v>
      </x:c>
      <x:c r="I6" s="23" t="str">
        <x:v>Parody / homage</x:v>
      </x:c>
      <x:c r="J6" s="23" t="str">
        <x:v>Vampirella; Black Terror; Fighting Yank</x:v>
      </x:c>
      <x:c r="K6" s="23" t="str">
        <x:v>Not documented in reviewed sources</x:v>
      </x:c>
      <x:c r="L6" s="23" t="str">
        <x:v>Not documented in reviewed sources</x:v>
      </x:c>
      <x:c r="M6" s="23" t="str">
        <x:v>1:11 (B&amp;W); 1:15; 1:25 (Virgin)</x:v>
      </x:c>
      <x:c r="N6" s="23" t="str">
        <x:v>Variant cover; B&amp;W; Virgin</x:v>
      </x:c>
      <x:c r="O6" s="23" t="str">
        <x:v>US / English</x:v>
      </x:c>
      <x:c r="P6" s="21" t="n">
        <x:v>44174</x:v>
      </x:c>
      <x:c r="Q6" s="23" t="str">
        <x:v>Not Owned</x:v>
      </x:c>
      <x:c r="R6" s="23" t="str">
        <x:v>Not supplied</x:v>
      </x:c>
      <x:c r="S6" s="23" t="str">
        <x:v>Show</x:v>
      </x:c>
      <x:c r="T6" s="23" t="str">
        <x:v>vampirella-the-dark-powers-1-2020-1-15-will-robson-homage-variant-1-11-amazing-spider-man-1-1963-homage</x:v>
      </x:c>
      <x:c r="U6" s="23" t="str">
        <x:v>Vampirella: The Dark Powers #1 (2020) – 1:15 Will Robson Homage Variant (+ 1:11 B&amp;W, 1:25 Virgin) | Amazing Spider-Man #1 (1963) Homage</x:v>
      </x:c>
      <x:c r="V6" s="23" t="str">
        <x:v>Vampirella: The Dark Powers #1 (Dynamite, 2020) restages The Amazing Spider-Man #1 (1963, Jack Kirby &amp; Steve Ditko), starring Vampirella.</x:v>
      </x:c>
      <x:c r="W6" s="23" t="str">
        <x:v>Reinterprets the glass-cylinder and Fantastic Four composition of The Amazing Spider-Man #1 (1963).</x:v>
      </x:c>
      <x:c r="X6" s="23" t="str">
        <x:v>Dynamite publisher announcement explicitly names ASM #1 as the homage target; exact art signed after Ditko. Consolidates trade-dress, black-and-white and virgin editions; print quantities are not disclosed. Supporting Project Superpowers identities partly unresolved. Native exact scan 600×900; no upscaling. Some depicted identities remain unresolved.</x:v>
      </x:c>
      <x:c r="Y6" s="26" t="str">
        <x:v>Verified</x:v>
      </x:c>
      <x:c r="Z6" s="25" t="str">
        <x:v>https://leagueofcomicgeeks.com/comic/8788864/vampirella-the-dark-powers-1?variant=9383353</x:v>
      </x:c>
      <x:c r="AA6" s="25" t="str">
        <x:v>https://gocollect.com/blog/vampirella-and-project-superpowers-crossover-in-vampirella-the-dark-powers</x:v>
      </x:c>
      <x:c r="AB6" s="25" t="str">
        <x:v>https://s3.amazonaws.com/comicgeeks/comics/covers/large-9383353.jpg</x:v>
      </x:c>
      <x:c r="AC6" s="23" t="str">
        <x:v>CL-ASM1-0005.jpg</x:v>
      </x:c>
      <x:c r="AD6" s="23" t="str">
        <x:v>Not documented in reviewed sources</x:v>
      </x:c>
      <x:c r="AE6" s="23" t="str">
        <x:v>Published</x:v>
      </x:c>
      <x:c r="AF6" s="23" t="str">
        <x:v>Reviewed 2026-10-19</x:v>
      </x:c>
    </x:row>
    <x:row r="7" ht="48" hidden="0" customHeight="1">
      <x:c r="A7" s="23" t="str">
        <x:v>CL-ASM1-0006</x:v>
      </x:c>
      <x:c r="B7" s="23" t="str">
        <x:v>The Amazing Spider-Man #1 Facsimile Edition</x:v>
      </x:c>
      <x:c r="C7" s="23" t="str">
        <x:v>#1</x:v>
      </x:c>
      <x:c r="D7" s="22" t="n">
        <x:v>2022</x:v>
      </x:c>
      <x:c r="E7" s="23" t="str">
        <x:v>Marvel Comics</x:v>
      </x:c>
      <x:c r="F7" s="23" t="str">
        <x:v>Gabriele Dell'Otto</x:v>
      </x:c>
      <x:c r="G7" s="23" t="str">
        <x:v>Gabriele Dell'Otto Variant (+ Virgin)</x:v>
      </x:c>
      <x:c r="H7" s="23" t="str">
        <x:v>The Amazing Spider-Man #1 (1963, Jack Kirby &amp; Steve Ditko)</x:v>
      </x:c>
      <x:c r="I7" s="23" t="str">
        <x:v>Direct homage</x:v>
      </x:c>
      <x:c r="J7" s="23" t="str">
        <x:v>Spider-Man; Mister Fantastic; Invisible Woman; Human Torch; The Thing</x:v>
      </x:c>
      <x:c r="K7" s="23" t="str">
        <x:v>Carnivore Comics</x:v>
      </x:c>
      <x:c r="L7" s="23" t="str">
        <x:v>Not documented in reviewed sources</x:v>
      </x:c>
      <x:c r="M7" s="23" t="str">
        <x:v>Trade dress: 3000; virgin quantity not independently confirmed</x:v>
      </x:c>
      <x:c r="N7" s="23" t="str">
        <x:v>Variant cover; Virgin</x:v>
      </x:c>
      <x:c r="O7" s="23" t="str">
        <x:v>US / English</x:v>
      </x:c>
      <x:c r="P7" s="21" t="n">
        <x:v>44769</x:v>
      </x:c>
      <x:c r="Q7" s="23" t="str">
        <x:v>Not Owned</x:v>
      </x:c>
      <x:c r="R7" s="23" t="str">
        <x:v>Not supplied</x:v>
      </x:c>
      <x:c r="S7" s="23" t="str">
        <x:v>Show</x:v>
      </x:c>
      <x:c r="T7" s="23" t="str">
        <x:v>the-amazing-spider-man-1-facsimile-edition-1-2022-gabriele-dell-otto-variant-virgin-amazing-spider-man-1-1963-homage</x:v>
      </x:c>
      <x:c r="U7" s="23" t="str">
        <x:v>The Amazing Spider-Man #1 Facsimile Edition #1 (2022) – Gabriele Dell'Otto Variant (+ Virgin) | Amazing Spider-Man #1 (1963) Homage</x:v>
      </x:c>
      <x:c r="V7" s="23" t="str">
        <x:v>The Amazing Spider-Man #1 Facsimile Edition #1 (Marvel Comics, 2022) restages The Amazing Spider-Man #1 (1963, Jack Kirby &amp; Steve Ditko), starring Spider-Man and the Fantastic Four.</x:v>
      </x:c>
      <x:c r="W7" s="23" t="str">
        <x:v>Reinterprets the glass-cylinder and Fantastic Four composition of The Amazing Spider-Man #1 (1963).</x:v>
      </x:c>
      <x:c r="X7" s="23" t="str">
        <x:v>New painting on a facsimile reprint, counted because the cover artwork is newly drawn. Carnivore creator-retailer listing confirms trade-dress print run 3000 with numbered COA and delay from April 20 to July 27, 2022. Trade and virgin share artwork; virgin print run not independently confirmed. Native exact scan 863×1325; no upscaling.</x:v>
      </x:c>
      <x:c r="Y7" s="26" t="str">
        <x:v>Verified</x:v>
      </x:c>
      <x:c r="Z7" s="25" t="str">
        <x:v>https://leagueofcomicgeeks.com/comic/3723338/the-amazing-spider-man-1?variant=2289556</x:v>
      </x:c>
      <x:c r="AA7" s="25" t="str">
        <x:v>https://www.carnivorecomics.com/products/amazing-spider-man-1-facsimile-gabriele-dellotto-trade</x:v>
      </x:c>
      <x:c r="AB7" s="25" t="str">
        <x:v>https://www.carnivorecomics.com/cdn/shop/products/ASM1-Web-Trade_6f9aabfd-0ffd-42fa-ba05-91a3af1a2e7f.jpg?v=1647980609</x:v>
      </x:c>
      <x:c r="AC7" s="23" t="str">
        <x:v>CL-ASM1-0006.jpg</x:v>
      </x:c>
      <x:c r="AD7" s="23" t="str">
        <x:v>Not documented in reviewed sources</x:v>
      </x:c>
      <x:c r="AE7" s="23" t="str">
        <x:v>Published</x:v>
      </x:c>
      <x:c r="AF7" s="23" t="str">
        <x:v>Reviewed 2026-10-19</x:v>
      </x:c>
    </x:row>
    <x:row r="8" ht="36" hidden="0" customHeight="1">
      <x:c r="A8" s="23" t="str">
        <x:v>CL-ASM1-0007</x:v>
      </x:c>
      <x:c r="B8" s="23" t="str">
        <x:v>Spider-Boy</x:v>
      </x:c>
      <x:c r="C8" s="23" t="str">
        <x:v>#1</x:v>
      </x:c>
      <x:c r="D8" s="22" t="n">
        <x:v>2023</x:v>
      </x:c>
      <x:c r="E8" s="23" t="str">
        <x:v>Marvel Comics</x:v>
      </x:c>
      <x:c r="F8" s="23" t="str">
        <x:v>Luciano Vecchio (pencils and inks)</x:v>
      </x:c>
      <x:c r="G8" s="23" t="str">
        <x:v>Luciano Vecchio Homage Variant</x:v>
      </x:c>
      <x:c r="H8" s="23" t="str">
        <x:v>The Amazing Spider-Man #1 (1963, Jack Kirby &amp; Steve Ditko)</x:v>
      </x:c>
      <x:c r="I8" s="23" t="str">
        <x:v>Direct homage</x:v>
      </x:c>
      <x:c r="J8" s="23" t="str">
        <x:v>Spider-Boy; Spider-Man; Mister Fantastic; Invisible Woman; Human Torch; The Thing</x:v>
      </x:c>
      <x:c r="K8" s="23" t="str">
        <x:v>Not documented in reviewed sources</x:v>
      </x:c>
      <x:c r="L8" s="23" t="str">
        <x:v>Not documented in reviewed sources</x:v>
      </x:c>
      <x:c r="M8" s="23" t="str">
        <x:v>Not documented in reviewed sources</x:v>
      </x:c>
      <x:c r="N8" s="23" t="str">
        <x:v>Variant cover</x:v>
      </x:c>
      <x:c r="O8" s="23" t="str">
        <x:v>US / English</x:v>
      </x:c>
      <x:c r="P8" s="21" t="n">
        <x:v>45231</x:v>
      </x:c>
      <x:c r="Q8" s="23" t="str">
        <x:v>Not Owned</x:v>
      </x:c>
      <x:c r="R8" s="23" t="str">
        <x:v>Not supplied</x:v>
      </x:c>
      <x:c r="S8" s="23" t="str">
        <x:v>Show</x:v>
      </x:c>
      <x:c r="T8" s="23" t="str">
        <x:v>spider-boy-1-2023-luciano-vecchio-homage-variant-amazing-spider-man-1-1963-homage</x:v>
      </x:c>
      <x:c r="U8" s="23" t="str">
        <x:v>Spider-Boy #1 (2023) – Luciano Vecchio Homage Variant | Amazing Spider-Man #1 (1963) Homage</x:v>
      </x:c>
      <x:c r="V8" s="23" t="str">
        <x:v>Spider-Boy #1 (Marvel Comics, 2023) restages The Amazing Spider-Man #1 (1963, Jack Kirby &amp; Steve Ditko), starring Spider-Boy.</x:v>
      </x:c>
      <x:c r="W8" s="23" t="str">
        <x:v>Reinterprets the glass-cylinder and Fantastic Four composition of The Amazing Spider-Man #1 (1963).</x:v>
      </x:c>
      <x:c r="X8" s="23" t="str">
        <x:v>Marvel announcement credits Vecchio homage variant and confirms November 1, 2023 on-sale. GCD explicitly identifies ASM #1. Spider-Man also appears as a small figure at lower right alongside Spider-Boy and Fantastic Four. Native exact scan 450×700; no upscaling.</x:v>
      </x:c>
      <x:c r="Y8" s="26" t="str">
        <x:v>Verified</x:v>
      </x:c>
      <x:c r="Z8" s="25" t="str">
        <x:v>https://leagueofcomicgeeks.com/comic/8625159/spider-boy-1?variant=4853778</x:v>
      </x:c>
      <x:c r="AA8" s="25" t="str">
        <x:v>https://www.marvel.com/articles/comics/spider-boy-1-solo-series-first-look-preview-variant-covers</x:v>
      </x:c>
      <x:c r="AB8" s="25" t="str">
        <x:v>https://s3.amazonaws.com/comicgeeks/comics/covers/large-4853778.jpg</x:v>
      </x:c>
      <x:c r="AC8" s="23" t="str">
        <x:v>CL-ASM1-0007.jpg</x:v>
      </x:c>
      <x:c r="AD8" s="23" t="str">
        <x:v>Not documented in reviewed sources</x:v>
      </x:c>
      <x:c r="AE8" s="23" t="str">
        <x:v>Published</x:v>
      </x:c>
      <x:c r="AF8" s="23" t="str">
        <x:v>Reviewed 2026-10-19</x:v>
      </x:c>
    </x:row>
    <x:row r="9" ht="36" hidden="0" customHeight="1">
      <x:c r="A9" s="23" t="str">
        <x:v>CL-ASM1-0008</x:v>
      </x:c>
      <x:c r="B9" s="23" t="str">
        <x:v>Venom: Separation Anxiety</x:v>
      </x:c>
      <x:c r="C9" s="23" t="str">
        <x:v>#2</x:v>
      </x:c>
      <x:c r="D9" s="22" t="n">
        <x:v>2024</x:v>
      </x:c>
      <x:c r="E9" s="23" t="str">
        <x:v>Marvel Comics</x:v>
      </x:c>
      <x:c r="F9" s="23" t="str">
        <x:v>Paulo Siqueira (pencils and inks); Rachelle Rosenberg (colors)</x:v>
      </x:c>
      <x:c r="G9" s="23" t="str">
        <x:v>Paulo Siqueira Homage Variant</x:v>
      </x:c>
      <x:c r="H9" s="23" t="str">
        <x:v>The Amazing Spider-Man #1 (1963, Jack Kirby &amp; Steve Ditko)</x:v>
      </x:c>
      <x:c r="I9" s="23" t="str">
        <x:v>Direct homage</x:v>
      </x:c>
      <x:c r="J9" s="23" t="str">
        <x:v>Venom; Mister Fantastic; Invisible Woman; Human Torch; The Thing</x:v>
      </x:c>
      <x:c r="K9" s="23" t="str">
        <x:v>Not documented in reviewed sources</x:v>
      </x:c>
      <x:c r="L9" s="23" t="str">
        <x:v>Not documented in reviewed sources</x:v>
      </x:c>
      <x:c r="M9" s="23" t="str">
        <x:v>Not documented in reviewed sources</x:v>
      </x:c>
      <x:c r="N9" s="23" t="str">
        <x:v>Variant cover</x:v>
      </x:c>
      <x:c r="O9" s="23" t="str">
        <x:v>US / English</x:v>
      </x:c>
      <x:c r="P9" s="21" t="n">
        <x:v>45462</x:v>
      </x:c>
      <x:c r="Q9" s="23" t="str">
        <x:v>Not Owned</x:v>
      </x:c>
      <x:c r="R9" s="23" t="str">
        <x:v>Not supplied</x:v>
      </x:c>
      <x:c r="S9" s="23" t="str">
        <x:v>Show</x:v>
      </x:c>
      <x:c r="T9" s="23" t="str">
        <x:v>venom-separation-anxiety-2-2024-paulo-siqueira-homage-variant-amazing-spider-man-1-1963-homage</x:v>
      </x:c>
      <x:c r="U9" s="23" t="str">
        <x:v>Venom: Separation Anxiety #2 (2024) – Paulo Siqueira Homage Variant | Amazing Spider-Man #1 (1963) Homage</x:v>
      </x:c>
      <x:c r="V9" s="23" t="str">
        <x:v>Venom: Separation Anxiety #2 (Marvel Comics, 2024) restages The Amazing Spider-Man #1 (1963, Jack Kirby &amp; Steve Ditko), starring Venom.</x:v>
      </x:c>
      <x:c r="W9" s="23" t="str">
        <x:v>Reinterprets the glass-cylinder and Fantastic Four composition of The Amazing Spider-Man #1 (1963).</x:v>
      </x:c>
      <x:c r="X9" s="23" t="str">
        <x:v>Exact GCD variant record confirms June 19, 2024 on-sale and Siqueira/Rosenberg cover credits. Different from the regular Siqueira cover. Features Venom with the Fantastic Four; Purple Man is story content, not a depicted cover figure.</x:v>
      </x:c>
      <x:c r="Y9" s="26" t="str">
        <x:v>Verified</x:v>
      </x:c>
      <x:c r="Z9" s="25" t="str">
        <x:v>https://leagueofcomicgeeks.com/comic/6297173/venom-separation-anxiety-2?variant=2709089</x:v>
      </x:c>
      <x:c r="AA9" s="25" t="str">
        <x:v>https://my.comics.org/issue/2751059/</x:v>
      </x:c>
      <x:c r="AB9" s="25" t="str">
        <x:v>https://img.gocollect.com/eyJidWNrZXQiOiJnb2NvbGxlY3QuaW1hZ2VzLnB1YiIsImtleSI6IjAxN2IzNTI1LWIwNDItNGMyMS04Mjc0LWIzYWY3YThkYWMyZC5qcGcifQ==</x:v>
      </x:c>
      <x:c r="AC9" s="23" t="str">
        <x:v>CL-ASM1-0008.jpg</x:v>
      </x:c>
      <x:c r="AD9" s="23" t="str">
        <x:v>Not documented in reviewed sources</x:v>
      </x:c>
      <x:c r="AE9" s="23" t="str">
        <x:v>Published</x:v>
      </x:c>
      <x:c r="AF9" s="23" t="str">
        <x:v>Reviewed 2026-10-19</x:v>
      </x:c>
    </x:row>
    <x:row r="10" ht="84" hidden="0" customHeight="1">
      <x:c r="A10" s="23" t="str">
        <x:v>CL-ASM1-0009</x:v>
      </x:c>
      <x:c r="B10" s="23" t="str">
        <x:v>The Amazing Spider-Man</x:v>
      </x:c>
      <x:c r="C10" s="23" t="str">
        <x:v>#1</x:v>
      </x:c>
      <x:c r="D10" s="22" t="n">
        <x:v>2025</x:v>
      </x:c>
      <x:c r="E10" s="23" t="str">
        <x:v>Marvel Comics</x:v>
      </x:c>
      <x:c r="F10" s="23" t="str">
        <x:v>Cover artist not independently verified</x:v>
      </x:c>
      <x:c r="G10" s="23" t="str">
        <x:v>CollectMajor Exclusive Matt Cardona &amp; Brian Myers Variant</x:v>
      </x:c>
      <x:c r="H10" s="23" t="str">
        <x:v>The Amazing Spider-Man #1 (1963, Jack Kirby &amp; Steve Ditko)</x:v>
      </x:c>
      <x:c r="I10" s="23" t="str">
        <x:v>Parody / homage</x:v>
      </x:c>
      <x:c r="J10" s="23" t="str">
        <x:v>Spider-Man; Human Torch; Matt Cardona; Brian Myers</x:v>
      </x:c>
      <x:c r="K10" s="23" t="str">
        <x:v>CollectMajor.com</x:v>
      </x:c>
      <x:c r="L10" s="23" t="str">
        <x:v>Not documented in reviewed sources</x:v>
      </x:c>
      <x:c r="M10" s="23" t="str">
        <x:v>Not documented in reviewed sources</x:v>
      </x:c>
      <x:c r="N10" s="23" t="str">
        <x:v>Variant cover</x:v>
      </x:c>
      <x:c r="O10" s="23" t="str">
        <x:v>US / English</x:v>
      </x:c>
      <x:c r="P10" s="21" t="n">
        <x:v>45756</x:v>
      </x:c>
      <x:c r="Q10" s="23" t="str">
        <x:v>Not Owned</x:v>
      </x:c>
      <x:c r="R10" s="23" t="str">
        <x:v>Not supplied</x:v>
      </x:c>
      <x:c r="S10" s="23" t="str">
        <x:v>Show</x:v>
      </x:c>
      <x:c r="T10" s="23" t="str">
        <x:v>the-amazing-spider-man-1-2025-collectmajor-exclusive-matt-cardona-br-amazing-spider-man-1-1963-homage</x:v>
      </x:c>
      <x:c r="U10" s="23" t="str">
        <x:v>The Amazing Spider-Man #1 (2025) – CollectMajor Exclusive Matt Cardona &amp; Brian Myers Variant | Amazing Spider-Man #1 (1963) Homage</x:v>
      </x:c>
      <x:c r="V10" s="23" t="str">
        <x:v>The Amazing Spider-Man #1 (Marvel Comics, 2025) restages The Amazing Spider-Man #1 (1963, Jack Kirby &amp; Steve Ditko), starring Matt Cardona and Brian Myers (pro wrestlers).</x:v>
      </x:c>
      <x:c r="W10" s="23" t="str">
        <x:v>Reinterprets the glass-cylinder and Fantastic Four composition of The Amazing Spider-Man #1 (1963).</x:v>
      </x:c>
      <x:c r="X10" s="23" t="str">
        <x:v>MAJOR April 3, 2025 press release explicitly identifies this as an ASM #1 (1963) homage. Promotional image includes Spider-Man, Human Torch, Matt Cardona and Brian Myers, plus another retailer representative whose identity is unconfirmed. Artist signatures are visible but full credit remains unconfirmed. The current reused product handle advertises a different 2026 #1001 cover; its credit must not be applied to this 2025 edition. Clean single-cover scan remains pending; retained montage is source evidence only. Clean single-cover scan pending; publisher promotional montage retained only as linked evidence. Some depicted identities remain unresolved.</x:v>
      </x:c>
      <x:c r="Y10" s="27" t="str">
        <x:v>Partial</x:v>
      </x:c>
      <x:c r="Z10" s="25" t="str">
        <x:v>https://www.prweb.com/releases/professional-wrestlers-matt-cardona-and-brian-myers-to-feature-on-exclusive-variant-cover-of-amazing-spider-man-1-paying-homage-to-original-1963-issue-302418599.html</x:v>
      </x:c>
      <x:c r="AA10" s="23" t="str">
        <x:v>https://www.prweb.com/releases/professional-wrestlers-matt-cardona-and-brian-myers-to-feature-on-exclusive-variant-cover-of-amazing-spider-man-1-paying-homage-to-original-1963-issue-302418599.html</x:v>
      </x:c>
      <x:c r="AB10" s="23" t="str">
        <x:v>https://mma.prnewswire.com/media/2655899/MAJOR_Amazing_Spider_Man.jpg?p=original</x:v>
      </x:c>
      <x:c r="AC10" s="23" t="str">
        <x:v>Exact scan pending</x:v>
      </x:c>
      <x:c r="AD10" s="23" t="str">
        <x:v>Not documented in reviewed sources</x:v>
      </x:c>
      <x:c r="AE10" s="23" t="str">
        <x:v>Published</x:v>
      </x:c>
      <x:c r="AF10" s="23" t="str">
        <x:v>Reviewed 2026-10-19</x:v>
      </x:c>
    </x:row>
    <x:row r="11" ht="36" hidden="0" customHeight="1">
      <x:c r="A11" s="23" t="str">
        <x:v>CL-ASM1-0010</x:v>
      </x:c>
      <x:c r="B11" s="23" t="str">
        <x:v>Wizard Ace Edition: Amazing Spider-Man</x:v>
      </x:c>
      <x:c r="C11" s="23" t="str">
        <x:v>#1</x:v>
      </x:c>
      <x:c r="D11" s="22" t="n">
        <x:v>2003</x:v>
      </x:c>
      <x:c r="E11" s="23" t="str">
        <x:v>Marvel / Wizard</x:v>
      </x:c>
      <x:c r="F11" s="23" t="str">
        <x:v>Humberto Ramos (pencils); Tim Townsend (inks); Hi-Fi Design (colors)</x:v>
      </x:c>
      <x:c r="G11" s="23" t="str">
        <x:v>Acetate overlay cover</x:v>
      </x:c>
      <x:c r="H11" s="23" t="str">
        <x:v>The Amazing Spider-Man #1 (1963, Jack Kirby &amp; Steve Ditko)</x:v>
      </x:c>
      <x:c r="I11" s="23" t="str">
        <x:v>Direct homage</x:v>
      </x:c>
      <x:c r="J11" s="23" t="str">
        <x:v>Spider-Man; Mister Fantastic; Invisible Woman; Human Torch; The Thing; Chameleon</x:v>
      </x:c>
      <x:c r="K11" s="23" t="str">
        <x:v>Not documented in reviewed sources</x:v>
      </x:c>
      <x:c r="L11" s="23" t="str">
        <x:v>Not documented in reviewed sources</x:v>
      </x:c>
      <x:c r="M11" s="23" t="str">
        <x:v>Not documented in reviewed sources</x:v>
      </x:c>
      <x:c r="N11" s="23" t="str">
        <x:v>Two-part acetate overlay cover</x:v>
      </x:c>
      <x:c r="O11" s="23" t="str">
        <x:v>US / English</x:v>
      </x:c>
      <x:c r="P11" s="21" t="str">
        <x:v>Exact on-sale date unconfirmed</x:v>
      </x:c>
      <x:c r="Q11" s="23" t="str">
        <x:v>Unconfirmed</x:v>
      </x:c>
      <x:c r="R11" s="23" t="str">
        <x:v>Not supplied</x:v>
      </x:c>
      <x:c r="S11" s="23" t="str">
        <x:v>Show</x:v>
      </x:c>
      <x:c r="T11" s="23" t="str">
        <x:v>wizard-ace-amazing-spider-man-1-2003</x:v>
      </x:c>
      <x:c r="U11" s="23" t="str">
        <x:v>Wizard Ace Edition: Amazing Spider-Man #1 — Acetate cover</x:v>
      </x:c>
      <x:c r="V11" s="23" t="str">
        <x:v>Humberto Ramos reinterprets Spider-Man’s encounter with the Fantastic Four in a layered acetate cover.</x:v>
      </x:c>
      <x:c r="W11" s="23" t="str">
        <x:v>Newly drawn glass-cylinder composition, despite reprinted story contents.</x:v>
      </x:c>
      <x:c r="X11" s="23" t="str">
        <x:v>GCD identifies separate overlay and interior-cover artwork: Ramos, Townsend and Hi-Fi. January 2003 cover date conflicts with Marvel Database March 12 release; exact on-sale date unresolved. One artwork, not separate cards for the acetate layers. Best recovered native full-cover scan 400×614; no upscaling.</x:v>
      </x:c>
      <x:c r="Y11" s="27" t="str">
        <x:v>Verified</x:v>
      </x:c>
      <x:c r="Z11" s="25" t="str">
        <x:v>https://www.comics.org/issue/502580/</x:v>
      </x:c>
      <x:c r="AA11" s="23" t="str">
        <x:v>https://www.mycomicshop.com/search?tid=412461</x:v>
      </x:c>
      <x:c r="AB11" s="23" t="str">
        <x:v>https://img.gocollect.com/eyJidWNrZXQiOiJnb2NvbGxlY3QuaW1hZ2VzLnB1YiIsImtleSI6IjU2M2Q5MTJkLTJlODctNDQwMC05NGM4LWE1YjcxZDMyNjdlMi5qcGcifQ==</x:v>
      </x:c>
      <x:c r="AC11" s="23" t="str">
        <x:v>CL-ASM1-0010.jpg</x:v>
      </x:c>
      <x:c r="AD11" s="23" t="str">
        <x:v>Not documented in reviewed sources</x:v>
      </x:c>
      <x:c r="AE11" s="23" t="str">
        <x:v>Published</x:v>
      </x:c>
      <x:c r="AF11" s="23" t="str">
        <x:v>Deep search 2026-10-19</x:v>
      </x:c>
    </x:row>
  </x:sheetData>
  <x:dataValidations count="4">
    <x:dataValidation type="list" errorStyle="stop" operator="between" allowBlank="1" showDropDown="0" showInputMessage="0" showErrorMessage="0" sqref="Y2:Y200">
      <x:formula1>"Verified,Partial,Needs Review"</x:formula1>
      <x:formula2>0</x:formula2>
    </x:dataValidation>
    <x:dataValidation type="list" errorStyle="stop" operator="between" allowBlank="1" showDropDown="0" showInputMessage="0" showErrorMessage="0" sqref="S2:S200">
      <x:formula1>"Show,Hide"</x:formula1>
      <x:formula2>0</x:formula2>
    </x:dataValidation>
    <x:dataValidation type="list" errorStyle="stop" operator="between" allowBlank="1" showDropDown="0" showInputMessage="0" showErrorMessage="0" sqref="Q2:Q200">
      <x:formula1>"Not Owned,Owned,Wishlist"</x:formula1>
      <x:formula2>0</x:formula2>
    </x:dataValidation>
    <x:dataValidation type="list" errorStyle="stop" operator="between" allowBlank="1" showDropDown="0" showInputMessage="0" showErrorMessage="0" sqref="I2:I200">
      <x:formula1>"Direct homage,Parody / homage,Swipe / reference"</x:formula1>
      <x:formula2>0</x:formula2>
    </x:dataValidation>
  </x:dataValidations>
  <x:hyperlinks>
    <x:hyperlink xmlns:r="http://schemas.openxmlformats.org/officeDocument/2006/relationships" ref="Z2" r:id="Rdec2f1755b72401a"/>
    <x:hyperlink xmlns:r="http://schemas.openxmlformats.org/officeDocument/2006/relationships" ref="AA2" r:id="R843db6d4c1d14299"/>
    <x:hyperlink xmlns:r="http://schemas.openxmlformats.org/officeDocument/2006/relationships" ref="AB2" r:id="R382c606225b54f55"/>
    <x:hyperlink xmlns:r="http://schemas.openxmlformats.org/officeDocument/2006/relationships" ref="Z3" r:id="Rf6a95f9ff9a84909"/>
    <x:hyperlink xmlns:r="http://schemas.openxmlformats.org/officeDocument/2006/relationships" ref="AA3" r:id="Rdb056848a68c4daf"/>
    <x:hyperlink xmlns:r="http://schemas.openxmlformats.org/officeDocument/2006/relationships" ref="AB3" r:id="R9404adbefadd4bad"/>
    <x:hyperlink xmlns:r="http://schemas.openxmlformats.org/officeDocument/2006/relationships" ref="Z4" r:id="Rca81868a23ba44eb"/>
    <x:hyperlink xmlns:r="http://schemas.openxmlformats.org/officeDocument/2006/relationships" ref="AA4" r:id="R11d3b191b44f4026"/>
    <x:hyperlink xmlns:r="http://schemas.openxmlformats.org/officeDocument/2006/relationships" ref="AB4" r:id="Rffaddabf5a894e95"/>
    <x:hyperlink xmlns:r="http://schemas.openxmlformats.org/officeDocument/2006/relationships" ref="Z5" r:id="R26f8c35e932f4173"/>
    <x:hyperlink xmlns:r="http://schemas.openxmlformats.org/officeDocument/2006/relationships" ref="AA5" r:id="R2bba947ce34b4c8e"/>
    <x:hyperlink xmlns:r="http://schemas.openxmlformats.org/officeDocument/2006/relationships" ref="AB5" r:id="R1269d86efd544fb5"/>
    <x:hyperlink xmlns:r="http://schemas.openxmlformats.org/officeDocument/2006/relationships" ref="Z6" r:id="Rd5b3c75e530a45c8"/>
    <x:hyperlink xmlns:r="http://schemas.openxmlformats.org/officeDocument/2006/relationships" ref="AA6" r:id="Rb69c9ec432234b29"/>
    <x:hyperlink xmlns:r="http://schemas.openxmlformats.org/officeDocument/2006/relationships" ref="AB6" r:id="R8ad49e54277a43ce"/>
    <x:hyperlink xmlns:r="http://schemas.openxmlformats.org/officeDocument/2006/relationships" ref="Z7" r:id="R31f7f0da92824b55"/>
    <x:hyperlink xmlns:r="http://schemas.openxmlformats.org/officeDocument/2006/relationships" ref="AA7" r:id="R73f5a8c63f444d38"/>
    <x:hyperlink xmlns:r="http://schemas.openxmlformats.org/officeDocument/2006/relationships" ref="AB7" r:id="Rd8be7ce422a2447a"/>
    <x:hyperlink xmlns:r="http://schemas.openxmlformats.org/officeDocument/2006/relationships" ref="Z8" r:id="Rdd46c87130da45c6"/>
    <x:hyperlink xmlns:r="http://schemas.openxmlformats.org/officeDocument/2006/relationships" ref="AA8" r:id="Rfd54f7d3421f47aa"/>
    <x:hyperlink xmlns:r="http://schemas.openxmlformats.org/officeDocument/2006/relationships" ref="AB8" r:id="R55a705daabf44c89"/>
    <x:hyperlink xmlns:r="http://schemas.openxmlformats.org/officeDocument/2006/relationships" ref="Z9" r:id="Rd2cb3d543e544650"/>
    <x:hyperlink xmlns:r="http://schemas.openxmlformats.org/officeDocument/2006/relationships" ref="AA9" r:id="Rac38a618887843de"/>
    <x:hyperlink xmlns:r="http://schemas.openxmlformats.org/officeDocument/2006/relationships" ref="AB9" r:id="R68974b03cdb84c7b"/>
    <x:hyperlink xmlns:r="http://schemas.openxmlformats.org/officeDocument/2006/relationships" ref="Z10" r:id="R161702cf180a4148"/>
    <x:hyperlink xmlns:r="http://schemas.openxmlformats.org/officeDocument/2006/relationships" ref="Z11" r:id="R538546c7a19e491b"/>
  </x:hyperlinks>
  <x:pageMargins left="0.7" right="0.7" top="0.75" bottom="0.75" header="0.3" footer="0.3"/>
  <x:tableParts count="1">
    <x:tablePart xmlns:r="http://schemas.openxmlformats.org/officeDocument/2006/relationships" r:id="R47c00c39b13b4ad4"/>
  </x:tableParts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" hidden="0" customWidth="1"/>
    <x:col min="2" max="2" width="60" hidden="0" customWidth="1"/>
    <x:col min="3" max="3" width="14" hidden="0" customWidth="1"/>
    <x:col min="4" max="4" width="70" hidden="0" customWidth="1"/>
    <x:col min="5" max="5" width="45" hidden="0" customWidth="1"/>
  </x:cols>
  <x:sheetData>
    <x:row r="1" ht="15" hidden="0">
      <x:c r="A1" s="4" t="s">
        <x:v>54</x:v>
      </x:c>
      <x:c r="B1" s="4" t="s">
        <x:v>55</x:v>
      </x:c>
      <x:c r="C1" s="4" t="s">
        <x:v>56</x:v>
      </x:c>
      <x:c r="D1" s="4" t="s">
        <x:v>57</x:v>
      </x:c>
      <x:c r="E1" s="4" t="s">
        <x:v>58</x:v>
      </x:c>
    </x:row>
    <x:row r="2" ht="15" hidden="0">
      <x:c r="A2" s="11" t="n">
        <x:v>1</x:v>
      </x:c>
      <x:c r="B2" s="11" t="s">
        <x:v>59</x:v>
      </x:c>
      <x:c r="C2" s="11" t="s">
        <x:v>60</x:v>
      </x:c>
      <x:c r="D2" s="13" t="s">
        <x:v>61</x:v>
      </x:c>
      <x:c r="E2" s="16" t="s">
        <x:v>62</x:v>
      </x:c>
    </x:row>
    <x:row r="3" ht="15" hidden="0">
      <x:c r="A3" s="11" t="n">
        <x:v>2</x:v>
      </x:c>
      <x:c r="B3" s="11" t="s">
        <x:v>63</x:v>
      </x:c>
      <x:c r="C3" s="11" t="s">
        <x:v>64</x:v>
      </x:c>
      <x:c r="D3" s="13" t="s">
        <x:v>65</x:v>
      </x:c>
      <x:c r="E3" s="16" t="s">
        <x:v>66</x:v>
      </x:c>
    </x:row>
    <x:row r="4" ht="15" hidden="0">
      <x:c r="A4" s="11" t="n">
        <x:v>3</x:v>
      </x:c>
      <x:c r="B4" s="11" t="s">
        <x:v>67</x:v>
      </x:c>
      <x:c r="C4" s="11" t="s">
        <x:v>60</x:v>
      </x:c>
      <x:c r="D4" s="13" t="s">
        <x:v>68</x:v>
      </x:c>
      <x:c r="E4" s="16" t="s">
        <x:v>69</x:v>
      </x:c>
    </x:row>
    <x:row r="5" ht="15" hidden="0">
      <x:c r="A5" s="11" t="n">
        <x:v>4</x:v>
      </x:c>
      <x:c r="B5" s="11" t="s">
        <x:v>70</x:v>
      </x:c>
      <x:c r="C5" s="11" t="s">
        <x:v>71</x:v>
      </x:c>
      <x:c r="D5" s="13" t="s">
        <x:v>72</x:v>
      </x:c>
      <x:c r="E5" s="16" t="s">
        <x:v>73</x:v>
      </x:c>
    </x:row>
    <x:row r="6" ht="15" hidden="0">
      <x:c r="A6" s="11" t="n">
        <x:v>5</x:v>
      </x:c>
      <x:c r="B6" s="11" t="s">
        <x:v>74</x:v>
      </x:c>
      <x:c r="C6" s="11" t="s">
        <x:v>75</x:v>
      </x:c>
      <x:c r="D6" s="13" t="s">
        <x:v>76</x:v>
      </x:c>
      <x:c r="E6" s="11" t="s">
        <x:v>77</x:v>
      </x:c>
    </x:row>
    <x:row r="7" ht="15" hidden="0">
      <x:c r="A7" s="11" t="n">
        <x:v>6</x:v>
      </x:c>
      <x:c r="B7" s="11" t="s">
        <x:v>78</x:v>
      </x:c>
      <x:c r="C7" s="11" t="s">
        <x:v>79</x:v>
      </x:c>
      <x:c r="D7" s="13" t="s">
        <x:v>80</x:v>
      </x:c>
      <x:c r="E7" s="16" t="s">
        <x:v>73</x:v>
      </x:c>
    </x:row>
    <x:row r="8" ht="15" hidden="0">
      <x:c r="A8" s="11" t="n">
        <x:v>7</x:v>
      </x:c>
      <x:c r="B8" s="11" t="s">
        <x:v>81</x:v>
      </x:c>
      <x:c r="C8" s="11" t="s">
        <x:v>82</x:v>
      </x:c>
      <x:c r="D8" s="13" t="s">
        <x:v>83</x:v>
      </x:c>
      <x:c r="E8" s="16" t="s">
        <x:v>73</x:v>
      </x:c>
    </x:row>
    <x:row r="9" ht="15" hidden="0">
      <x:c r="A9" s="11" t="n">
        <x:v>8</x:v>
      </x:c>
      <x:c r="B9" s="11" t="s">
        <x:v>84</x:v>
      </x:c>
      <x:c r="C9" s="11" t="s">
        <x:v>82</x:v>
      </x:c>
      <x:c r="D9" s="13" t="s">
        <x:v>85</x:v>
      </x:c>
      <x:c r="E9" s="16" t="s">
        <x:v>73</x:v>
      </x:c>
    </x:row>
    <x:row r="10" ht="15" hidden="0">
      <x:c r="A10" s="11" t="n">
        <x:v>9</x:v>
      </x:c>
      <x:c r="B10" s="11" t="s">
        <x:v>86</x:v>
      </x:c>
      <x:c r="C10" s="11" t="s">
        <x:v>87</x:v>
      </x:c>
      <x:c r="D10" s="13" t="s">
        <x:v>88</x:v>
      </x:c>
      <x:c r="E10" s="11" t="s">
        <x:v>89</x:v>
      </x:c>
    </x:row>
    <x:row r="11" ht="15" hidden="0">
      <x:c r="A11" s="11" t="n">
        <x:v>10</x:v>
      </x:c>
      <x:c r="B11" s="11" t="s">
        <x:v>90</x:v>
      </x:c>
      <x:c r="C11" s="11" t="s">
        <x:v>91</x:v>
      </x:c>
      <x:c r="D11" s="13" t="s">
        <x:v>92</x:v>
      </x:c>
      <x:c r="E11" s="16" t="s">
        <x:v>93</x:v>
      </x:c>
    </x:row>
    <x:row r="12" ht="15" hidden="0">
      <x:c r="A12" s="11" t="n">
        <x:v>11</x:v>
      </x:c>
      <x:c r="B12" s="11" t="s">
        <x:v>94</x:v>
      </x:c>
      <x:c r="C12" s="11" t="s">
        <x:v>95</x:v>
      </x:c>
      <x:c r="D12" s="13" t="s">
        <x:v>96</x:v>
      </x:c>
      <x:c r="E12" s="16" t="s">
        <x:v>73</x:v>
      </x:c>
    </x:row>
    <x:row r="13" ht="15" hidden="0">
      <x:c r="A13" s="11" t="n">
        <x:v>12</x:v>
      </x:c>
      <x:c r="B13" s="11" t="s">
        <x:v>97</x:v>
      </x:c>
      <x:c r="C13" s="11" t="s">
        <x:v>98</x:v>
      </x:c>
      <x:c r="D13" s="13" t="s">
        <x:v>99</x:v>
      </x:c>
      <x:c r="E13" s="16" t="s">
        <x:v>73</x:v>
      </x:c>
    </x:row>
    <x:row r="14" ht="15" hidden="0">
      <x:c r="A14" s="11" t="n">
        <x:v>13</x:v>
      </x:c>
      <x:c r="B14" s="11" t="s">
        <x:v>100</x:v>
      </x:c>
      <x:c r="C14" s="11" t="s">
        <x:v>101</x:v>
      </x:c>
      <x:c r="D14" s="13" t="s">
        <x:v>102</x:v>
      </x:c>
      <x:c r="E14" s="11" t="s">
        <x:v>103</x:v>
      </x:c>
    </x:row>
    <x:row r="15" ht="15" hidden="0">
      <x:c r="A15" s="11" t="n">
        <x:v>14</x:v>
      </x:c>
      <x:c r="B15" s="11" t="s">
        <x:v>104</x:v>
      </x:c>
      <x:c r="C15" s="11" t="s">
        <x:v>105</x:v>
      </x:c>
      <x:c r="D15" s="13" t="s">
        <x:v>106</x:v>
      </x:c>
      <x:c r="E15" s="11" t="s">
        <x:v>107</x:v>
      </x:c>
    </x:row>
    <x:row r="16" ht="15" hidden="0">
      <x:c r="A16" s="11" t="n">
        <x:v>15</x:v>
      </x:c>
      <x:c r="B16" s="11" t="s">
        <x:v>108</x:v>
      </x:c>
      <x:c r="C16" s="11" t="s">
        <x:v>109</x:v>
      </x:c>
      <x:c r="D16" s="13" t="s">
        <x:v>110</x:v>
      </x:c>
      <x:c r="E16" s="16" t="s">
        <x:v>73</x:v>
      </x:c>
    </x:row>
    <x:row r="17" ht="15" hidden="0">
      <x:c r="A17" s="11" t="n">
        <x:v>16</x:v>
      </x:c>
      <x:c r="B17" s="11" t="s">
        <x:v>111</x:v>
      </x:c>
      <x:c r="C17" s="11" t="s">
        <x:v>112</x:v>
      </x:c>
      <x:c r="D17" s="13" t="s">
        <x:v>113</x:v>
      </x:c>
      <x:c r="E17" s="16" t="s">
        <x:v>73</x:v>
      </x:c>
    </x:row>
    <x:row r="18" ht="15" hidden="0">
      <x:c r="A18" s="11" t="n">
        <x:v>17</x:v>
      </x:c>
      <x:c r="B18" s="11" t="s">
        <x:v>114</x:v>
      </x:c>
      <x:c r="C18" s="11" t="s">
        <x:v>115</x:v>
      </x:c>
      <x:c r="D18" s="13" t="s">
        <x:v>116</x:v>
      </x:c>
      <x:c r="E18" s="11" t="s">
        <x:v>117</x:v>
      </x:c>
    </x:row>
    <x:row r="19" ht="15" hidden="0">
      <x:c r="A19" s="11" t="n">
        <x:v>18</x:v>
      </x:c>
      <x:c r="B19" s="11" t="s">
        <x:v>118</x:v>
      </x:c>
      <x:c r="C19" s="11" t="s">
        <x:v>115</x:v>
      </x:c>
      <x:c r="D19" s="13" t="s">
        <x:v>119</x:v>
      </x:c>
      <x:c r="E19" s="11" t="s">
        <x:v>120</x:v>
      </x:c>
    </x:row>
    <x:row r="20" ht="15" hidden="0">
      <x:c r="A20" s="11" t="n">
        <x:v>19</x:v>
      </x:c>
      <x:c r="B20" s="11" t="s">
        <x:v>121</x:v>
      </x:c>
      <x:c r="C20" s="11" t="s">
        <x:v>115</x:v>
      </x:c>
      <x:c r="D20" s="13" t="s">
        <x:v>122</x:v>
      </x:c>
      <x:c r="E20" s="11" t="s">
        <x:v>117</x:v>
      </x:c>
    </x:row>
    <x:row r="21" ht="15" hidden="0">
      <x:c r="A21" s="11" t="n">
        <x:v>20</x:v>
      </x:c>
      <x:c r="B21" s="11" t="s">
        <x:v>123</x:v>
      </x:c>
      <x:c r="C21" s="11" t="s">
        <x:v>124</x:v>
      </x:c>
      <x:c r="D21" s="13" t="s">
        <x:v>125</x:v>
      </x:c>
      <x:c r="E21" s="11" t="s">
        <x:v>126</x:v>
      </x:c>
    </x:row>
    <x:row r="22" ht="15" hidden="0">
      <x:c r="A22" s="11" t="n">
        <x:v>21</x:v>
      </x:c>
      <x:c r="B22" s="11" t="s">
        <x:v>127</x:v>
      </x:c>
      <x:c r="C22" s="11" t="s">
        <x:v>124</x:v>
      </x:c>
      <x:c r="D22" s="13" t="s">
        <x:v>128</x:v>
      </x:c>
      <x:c r="E22" s="11" t="s">
        <x:v>129</x:v>
      </x:c>
    </x:row>
    <x:row r="23" ht="15" hidden="0">
      <x:c r="A23" s="11" t="n">
        <x:v>22</x:v>
      </x:c>
      <x:c r="B23" s="11" t="s">
        <x:v>130</x:v>
      </x:c>
      <x:c r="C23" s="11" t="s">
        <x:v>131</x:v>
      </x:c>
      <x:c r="D23" s="13" t="s">
        <x:v>132</x:v>
      </x:c>
      <x:c r="E23" s="16" t="s">
        <x:v>133</x:v>
      </x:c>
    </x:row>
    <x:row r="24" ht="15" hidden="0">
      <x:c r="A24" s="11" t="n">
        <x:v>23</x:v>
      </x:c>
      <x:c r="B24" s="11" t="s">
        <x:v>134</x:v>
      </x:c>
      <x:c r="C24" s="11" t="s">
        <x:v>135</x:v>
      </x:c>
      <x:c r="D24" s="13" t="s">
        <x:v>136</x:v>
      </x:c>
      <x:c r="E24" s="11" t="s">
        <x:v>137</x:v>
      </x:c>
    </x:row>
    <x:row r="25" ht="15" hidden="0">
      <x:c r="A25" s="11" t="n">
        <x:v>24</x:v>
      </x:c>
      <x:c r="B25" s="11" t="s">
        <x:v>138</x:v>
      </x:c>
      <x:c r="C25" s="11" t="s">
        <x:v>139</x:v>
      </x:c>
      <x:c r="D25" s="13" t="s">
        <x:v>140</x:v>
      </x:c>
      <x:c r="E25" s="11" t="s">
        <x:v>141</x:v>
      </x:c>
    </x:row>
    <x:row r="26" ht="15" hidden="0">
      <x:c r="B26" s="6" t="s">
        <x:v>142</x:v>
      </x:c>
      <x:c r="C26" s="17" t="n">
        <x:f aca="0">COUNTA(B2:B25)</x:f>
        <x:v>24</x:v>
      </x:c>
    </x:row>
    <x:row r="27" ht="15" hidden="0">
      <x:c r="B27" s="6" t="s">
        <x:v>143</x:v>
      </x:c>
      <x:c r="C27" s="17" t="n">
        <x:f aca="0">COUNTIF(E2:E25,"CL-*")+COUNTIF(E2:E25,"Consolidated*")</x:f>
        <x:v>0</x:v>
      </x:c>
    </x:row>
    <x:row r="28" ht="15" hidden="0">
      <x:c r="B28" s="6" t="s">
        <x:v>144</x:v>
      </x:c>
      <x:c r="C28" s="17" t="n">
        <x:f aca="0">COUNTIF(E2:E25,"Excluded*")</x:f>
        <x:v>0</x:v>
      </x:c>
    </x:row>
  </x:sheetData>
  <x:hyperlinks>
    <x:hyperlink xmlns:r="http://schemas.openxmlformats.org/officeDocument/2006/relationships" ref="D2" r:id="Rcbfe673bccb54c93"/>
    <x:hyperlink xmlns:r="http://schemas.openxmlformats.org/officeDocument/2006/relationships" ref="D3" r:id="R9e2cede02b2840fd"/>
    <x:hyperlink xmlns:r="http://schemas.openxmlformats.org/officeDocument/2006/relationships" ref="D4" r:id="R521a8490c3544a58"/>
    <x:hyperlink xmlns:r="http://schemas.openxmlformats.org/officeDocument/2006/relationships" ref="D5" r:id="Rd3808aee6aef4672"/>
    <x:hyperlink xmlns:r="http://schemas.openxmlformats.org/officeDocument/2006/relationships" ref="D6" r:id="Rd657be60a9bb4177"/>
    <x:hyperlink xmlns:r="http://schemas.openxmlformats.org/officeDocument/2006/relationships" ref="D7" r:id="Rd12cbff0cf2c4326"/>
    <x:hyperlink xmlns:r="http://schemas.openxmlformats.org/officeDocument/2006/relationships" ref="D8" r:id="R8a7f33d6fc0e45a6"/>
    <x:hyperlink xmlns:r="http://schemas.openxmlformats.org/officeDocument/2006/relationships" ref="D9" r:id="R171ff5537a504f1c"/>
    <x:hyperlink xmlns:r="http://schemas.openxmlformats.org/officeDocument/2006/relationships" ref="D10" r:id="R0d93c3db17b047dc"/>
    <x:hyperlink xmlns:r="http://schemas.openxmlformats.org/officeDocument/2006/relationships" ref="D11" r:id="R64ff14e6ae8a45e0"/>
    <x:hyperlink xmlns:r="http://schemas.openxmlformats.org/officeDocument/2006/relationships" ref="D12" r:id="Ree4b8e46abc54b8f"/>
    <x:hyperlink xmlns:r="http://schemas.openxmlformats.org/officeDocument/2006/relationships" ref="D13" r:id="R85638e54b4fe4af1"/>
    <x:hyperlink xmlns:r="http://schemas.openxmlformats.org/officeDocument/2006/relationships" ref="D14" r:id="Re298205cd942405d"/>
    <x:hyperlink xmlns:r="http://schemas.openxmlformats.org/officeDocument/2006/relationships" ref="D15" r:id="R53dea596a4af4abf"/>
    <x:hyperlink xmlns:r="http://schemas.openxmlformats.org/officeDocument/2006/relationships" ref="D16" r:id="R1430e7cd658c47a7"/>
    <x:hyperlink xmlns:r="http://schemas.openxmlformats.org/officeDocument/2006/relationships" ref="D17" r:id="Rc40740292f08438c"/>
    <x:hyperlink xmlns:r="http://schemas.openxmlformats.org/officeDocument/2006/relationships" ref="D18" r:id="R9079736426c04e4e"/>
    <x:hyperlink xmlns:r="http://schemas.openxmlformats.org/officeDocument/2006/relationships" ref="D19" r:id="Rd722193eb0d2465c"/>
    <x:hyperlink xmlns:r="http://schemas.openxmlformats.org/officeDocument/2006/relationships" ref="D20" r:id="R207d4529d26440dd"/>
    <x:hyperlink xmlns:r="http://schemas.openxmlformats.org/officeDocument/2006/relationships" ref="D21" r:id="Rf3348b3621ce463d"/>
    <x:hyperlink xmlns:r="http://schemas.openxmlformats.org/officeDocument/2006/relationships" ref="D22" r:id="Rf5445a9bbe5e4d52"/>
    <x:hyperlink xmlns:r="http://schemas.openxmlformats.org/officeDocument/2006/relationships" ref="D23" r:id="R7ede7efbbbe74b92"/>
    <x:hyperlink xmlns:r="http://schemas.openxmlformats.org/officeDocument/2006/relationships" ref="D24" r:id="R72b4e9c3e2db43f9"/>
    <x:hyperlink xmlns:r="http://schemas.openxmlformats.org/officeDocument/2006/relationships" ref="D25" r:id="R80a18d0c2cc4431b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5" hidden="0" customWidth="1"/>
    <x:col min="2" max="2" width="18" hidden="0" customWidth="1"/>
    <x:col min="3" max="4" width="60" hidden="0" customWidth="1"/>
    <x:col min="5" max="5" width="45" hidden="0" customWidth="1"/>
  </x:cols>
  <x:sheetData>
    <x:row r="1" ht="15" hidden="0">
      <x:c r="A1" s="4" t="s">
        <x:v>145</x:v>
      </x:c>
      <x:c r="B1" s="4" t="s">
        <x:v>146</x:v>
      </x:c>
      <x:c r="C1" s="4" t="s">
        <x:v>147</x:v>
      </x:c>
      <x:c r="D1" s="4" t="s">
        <x:v>148</x:v>
      </x:c>
      <x:c r="E1" s="4" t="s">
        <x:v>149</x:v>
      </x:c>
    </x:row>
    <x:row r="2" ht="23.850000381469727" hidden="0">
      <x:c r="A2" s="11" t="s">
        <x:v>150</x:v>
      </x:c>
      <x:c r="B2" s="11" t="s">
        <x:v>151</x:v>
      </x:c>
      <x:c r="C2" s="11" t="s">
        <x:v>152</x:v>
      </x:c>
      <x:c r="D2" s="13" t="s">
        <x:v>153</x:v>
      </x:c>
      <x:c r="E2" s="11"/>
    </x:row>
    <x:row r="3" ht="35.04999923706055" hidden="0">
      <x:c r="A3" s="11" t="s">
        <x:v>154</x:v>
      </x:c>
      <x:c r="B3" s="11" t="s">
        <x:v>155</x:v>
      </x:c>
      <x:c r="C3" s="11" t="s">
        <x:v>156</x:v>
      </x:c>
      <x:c r="D3" s="13" t="s">
        <x:v>61</x:v>
      </x:c>
      <x:c r="E3" s="11"/>
    </x:row>
    <x:row r="4" ht="15" hidden="0">
      <x:c r="A4" s="11" t="s">
        <x:v>157</x:v>
      </x:c>
      <x:c r="B4" s="11" t="s">
        <x:v>155</x:v>
      </x:c>
      <x:c r="C4" s="11" t="s">
        <x:v>158</x:v>
      </x:c>
      <x:c r="D4" s="13" t="s">
        <x:v>110</x:v>
      </x:c>
      <x:c r="E4" s="11"/>
    </x:row>
    <x:row r="5" ht="15" hidden="0">
      <x:c r="A5" s="11" t="s">
        <x:v>159</x:v>
      </x:c>
      <x:c r="B5" s="11" t="s">
        <x:v>155</x:v>
      </x:c>
      <x:c r="C5" s="11" t="s">
        <x:v>160</x:v>
      </x:c>
      <x:c r="D5" s="13" t="s">
        <x:v>132</x:v>
      </x:c>
      <x:c r="E5" s="11"/>
    </x:row>
    <x:row r="6" ht="15" hidden="0">
      <x:c r="A6" s="11" t="s">
        <x:v>161</x:v>
      </x:c>
      <x:c r="B6" s="11" t="s">
        <x:v>162</x:v>
      </x:c>
      <x:c r="C6" s="11" t="s">
        <x:v>163</x:v>
      </x:c>
      <x:c r="D6" s="13" t="s">
        <x:v>164</x:v>
      </x:c>
      <x:c r="E6" s="11" t="s">
        <x:v>165</x:v>
      </x:c>
    </x:row>
    <x:row r="7" ht="23.850000381469727" hidden="0">
      <x:c r="A7" s="11" t="s">
        <x:v>166</x:v>
      </x:c>
      <x:c r="B7" s="11" t="s">
        <x:v>167</x:v>
      </x:c>
      <x:c r="C7" s="11" t="s">
        <x:v>168</x:v>
      </x:c>
      <x:c r="D7" s="13" t="s">
        <x:v>169</x:v>
      </x:c>
      <x:c r="E7" s="11" t="s">
        <x:v>170</x:v>
      </x:c>
    </x:row>
    <x:row r="8" ht="23.850000381469727" hidden="0">
      <x:c r="A8" s="11" t="s">
        <x:v>171</x:v>
      </x:c>
      <x:c r="B8" s="11" t="s">
        <x:v>167</x:v>
      </x:c>
      <x:c r="C8" s="11" t="s">
        <x:v>168</x:v>
      </x:c>
      <x:c r="D8" s="13" t="s">
        <x:v>169</x:v>
      </x:c>
      <x:c r="E8" s="11" t="s">
        <x:v>170</x:v>
      </x:c>
    </x:row>
    <x:row r="9" ht="23.850000381469727" hidden="0">
      <x:c r="A9" s="11" t="s">
        <x:v>172</x:v>
      </x:c>
      <x:c r="B9" s="11" t="s">
        <x:v>173</x:v>
      </x:c>
      <x:c r="C9" s="11" t="s">
        <x:v>174</x:v>
      </x:c>
      <x:c r="D9" s="13" t="s">
        <x:v>175</x:v>
      </x:c>
      <x:c r="E9" s="11"/>
    </x:row>
    <x:row r="10" ht="15" hidden="0">
      <x:c r="A10" s="11" t="s">
        <x:v>176</x:v>
      </x:c>
      <x:c r="B10" s="11" t="s">
        <x:v>155</x:v>
      </x:c>
      <x:c r="C10" s="11" t="s">
        <x:v>177</x:v>
      </x:c>
      <x:c r="D10" s="13" t="s">
        <x:v>178</x:v>
      </x:c>
      <x:c r="E10" s="11"/>
    </x:row>
    <x:row r="11" ht="15" hidden="0">
      <x:c r="A11" s="11" t="s">
        <x:v>179</x:v>
      </x:c>
      <x:c r="B11" s="11" t="s">
        <x:v>155</x:v>
      </x:c>
      <x:c r="C11" s="11" t="s">
        <x:v>180</x:v>
      </x:c>
      <x:c r="D11" s="13" t="s">
        <x:v>181</x:v>
      </x:c>
      <x:c r="E11" s="11"/>
    </x:row>
    <x:row r="12" ht="15" hidden="0">
      <x:c r="A12" s="11" t="s">
        <x:v>182</x:v>
      </x:c>
      <x:c r="B12" s="11" t="s">
        <x:v>155</x:v>
      </x:c>
      <x:c r="C12" s="11" t="s">
        <x:v>183</x:v>
      </x:c>
      <x:c r="D12" s="13" t="s">
        <x:v>184</x:v>
      </x:c>
      <x:c r="E12" s="11"/>
    </x:row>
    <x:row r="13" ht="23.850000381469727" hidden="0">
      <x:c r="A13" s="11" t="s">
        <x:v>185</x:v>
      </x:c>
      <x:c r="B13" s="11" t="s">
        <x:v>162</x:v>
      </x:c>
      <x:c r="C13" s="11" t="s">
        <x:v>186</x:v>
      </x:c>
      <x:c r="D13" s="13" t="s">
        <x:v>187</x:v>
      </x:c>
      <x:c r="E13" s="11" t="s">
        <x:v>165</x:v>
      </x:c>
    </x:row>
    <x:row r="14" ht="23.850000381469727" hidden="0">
      <x:c r="A14" s="11" t="s">
        <x:v>188</x:v>
      </x:c>
      <x:c r="B14" s="11" t="s">
        <x:v>162</x:v>
      </x:c>
      <x:c r="C14" s="11" t="s">
        <x:v>189</x:v>
      </x:c>
      <x:c r="D14" s="13" t="s">
        <x:v>190</x:v>
      </x:c>
      <x:c r="E14" s="11" t="s">
        <x:v>165</x:v>
      </x:c>
    </x:row>
    <x:row r="15" ht="15" hidden="0">
      <x:c r="A15" s="11" t="s">
        <x:v>191</x:v>
      </x:c>
      <x:c r="B15" s="11" t="s">
        <x:v>173</x:v>
      </x:c>
      <x:c r="C15" s="11" t="s">
        <x:v>192</x:v>
      </x:c>
      <x:c r="D15" s="13" t="s">
        <x:v>193</x:v>
      </x:c>
      <x:c r="E15" s="11"/>
    </x:row>
    <x:row r="16" ht="15" hidden="0">
      <x:c r="A16" s="11" t="s">
        <x:v>194</x:v>
      </x:c>
      <x:c r="B16" s="11" t="s">
        <x:v>173</x:v>
      </x:c>
      <x:c r="C16" s="11" t="s">
        <x:v>195</x:v>
      </x:c>
      <x:c r="D16" s="13" t="s">
        <x:v>196</x:v>
      </x:c>
      <x:c r="E16" s="11"/>
    </x:row>
    <x:row r="17" ht="36" hidden="0" customHeight="1">
      <x:c r="A17" s="23" t="str">
        <x:v>CL-ASM1-0001</x:v>
      </x:c>
      <x:c r="B17" s="23" t="str">
        <x:v>Reference / related edition</x:v>
      </x:c>
      <x:c r="C17" s="23" t="str">
        <x:v>Original artwork reprinted; excluded from distinct homage count. Confirmed original-cover artwork reprinted under Marvel Tales trade dress, not newly drawn homage. January 12, 1982 on-sale; April cover date. Direct and newsstand editions share the artwork.</x:v>
      </x:c>
      <x:c r="D17" s="25" t="str">
        <x:v>https://leagueofcomicgeeks.com/comic/5972358/marvel-tales-138?variant=7742172
https://www.comics.org/issue/36281/</x:v>
      </x:c>
      <x:c r="E17" s="23" t="str">
        <x:v>No additional character follow-up identified.</x:v>
      </x:c>
    </x:row>
    <x:row r="18" ht="60" hidden="0" customHeight="1">
      <x:c r="A18" s="23" t="str">
        <x:v>CL-ASM1-0002</x:v>
      </x:c>
      <x:c r="B18" s="23" t="str">
        <x:v>Cover artwork</x:v>
      </x:c>
      <x:c r="C18" s="23" t="str">
        <x:v>Reinterprets the glass-cylinder and Fantastic Four composition of The Amazing Spider-Man #1 (1963). GCD cover record explicitly identifies the ASM #1 homage. Its on-sale date October 21, 1998 conflicts with LCG/Fandom October 28; retained as a documented one-week discrepancy. Cover A and newsstand share this drawing; Byrne Cover B is different art.</x:v>
      </x:c>
      <x:c r="D18" s="25" t="str">
        <x:v>https://leagueofcomicgeeks.com/comic/1941557/spider-man-chapter-one-2
https://www.comics.org/issue/62413/</x:v>
      </x:c>
      <x:c r="E18" s="23" t="str">
        <x:v>No additional character follow-up identified.</x:v>
      </x:c>
    </x:row>
    <x:row r="19" ht="36" hidden="0" customHeight="1">
      <x:c r="A19" s="23" t="str">
        <x:v>CL-ASM1-0003</x:v>
      </x:c>
      <x:c r="B19" s="23" t="str">
        <x:v>Reference / related edition</x:v>
      </x:c>
      <x:c r="C19" s="23" t="str">
        <x:v>Original artwork reprinted; excluded from distinct homage count. Dallas Comic Con 2011 edition reproduces the original Kirby/Ditko cover beneath convention branding. Artwork visually compared with the original; kept as an original-art reprint reference.</x:v>
      </x:c>
      <x:c r="D19" s="25" t="str">
        <x:v>https://leagueofcomicgeeks.com/comic/3723338/the-amazing-spider-man-1?variant=8232641</x:v>
      </x:c>
      <x:c r="E19" s="23" t="str">
        <x:v>No additional character follow-up identified.</x:v>
      </x:c>
    </x:row>
    <x:row r="20" ht="60" hidden="0" customHeight="1">
      <x:c r="A20" s="23" t="str">
        <x:v>CL-ASM1-0004</x:v>
      </x:c>
      <x:c r="B20" s="23" t="str">
        <x:v>Cover artwork</x:v>
      </x:c>
      <x:c r="C20" s="23" t="str">
        <x:v>Reinterprets the glass-cylinder and Fantastic Four composition of The Amazing Spider-Man #1 (1963). Zapp exclusive confirmed by edition-specific catalog and interview with the shop owner. Spider-Man and the Human Torch occupy the familiar cylinder composition, with Zapp staff replacing other figures. Staff identities not individually confirmed.</x:v>
      </x:c>
      <x:c r="D20" s="25" t="str">
        <x:v>https://leagueofcomicgeeks.com/comic/2722905/the-amazing-spider-man-1?variant=8861921
https://sktchd.com/longform/variant-cover-longform/</x:v>
      </x:c>
      <x:c r="E20" s="23" t="str">
        <x:v>Some depicted identities remain unresolved.</x:v>
      </x:c>
    </x:row>
    <x:row r="21" ht="60" hidden="0" customHeight="1">
      <x:c r="A21" s="23" t="str">
        <x:v>CL-ASM1-0005</x:v>
      </x:c>
      <x:c r="B21" s="23" t="str">
        <x:v>Cover artwork</x:v>
      </x:c>
      <x:c r="C21" s="23" t="str">
        <x:v>Reinterprets the glass-cylinder and Fantastic Four composition of The Amazing Spider-Man #1 (1963). Dynamite publisher announcement explicitly names ASM #1 as the homage target; exact art signed after Ditko. Consolidates trade-dress, black-and-white and virgin editions; print quantities are not disclosed. Supporting Project Superpowers identities partly unresolved.</x:v>
      </x:c>
      <x:c r="D21" s="25" t="str">
        <x:v>https://leagueofcomicgeeks.com/comic/8788864/vampirella-the-dark-powers-1?variant=9383353
https://gocollect.com/blog/vampirella-and-project-superpowers-crossover-in-vampirella-the-dark-powers
https://www.comics.org/issue/2174126/</x:v>
      </x:c>
      <x:c r="E21" s="23" t="str">
        <x:v>Some depicted identities remain unresolved.</x:v>
      </x:c>
    </x:row>
    <x:row r="22" ht="60" hidden="0" customHeight="1">
      <x:c r="A22" s="23" t="str">
        <x:v>CL-ASM1-0006</x:v>
      </x:c>
      <x:c r="B22" s="23" t="str">
        <x:v>Cover artwork</x:v>
      </x:c>
      <x:c r="C22" s="23" t="str">
        <x:v>Reinterprets the glass-cylinder and Fantastic Four composition of The Amazing Spider-Man #1 (1963). New painting on a facsimile reprint, counted because the cover artwork is newly drawn. Carnivore creator-retailer listing confirms trade-dress print run 3000 with numbered COA and delay from April 20 to July 27, 2022. Trade and virgin share artwork; virgin print run not independently confirmed.</x:v>
      </x:c>
      <x:c r="D22" s="25" t="str">
        <x:v>https://leagueofcomicgeeks.com/comic/3723338/the-amazing-spider-man-1?variant=2289556
https://www.carnivorecomics.com/products/amazing-spider-man-1-facsimile-gabriele-dellotto-trade</x:v>
      </x:c>
      <x:c r="E22" s="23" t="str">
        <x:v>No additional character follow-up identified.</x:v>
      </x:c>
    </x:row>
    <x:row r="23" ht="48" hidden="0" customHeight="1">
      <x:c r="A23" s="23" t="str">
        <x:v>CL-ASM1-0007</x:v>
      </x:c>
      <x:c r="B23" s="23" t="str">
        <x:v>Cover artwork</x:v>
      </x:c>
      <x:c r="C23" s="23" t="str">
        <x:v>Reinterprets the glass-cylinder and Fantastic Four composition of The Amazing Spider-Man #1 (1963). Marvel announcement credits Vecchio homage variant and confirms November 1, 2023 on-sale. GCD explicitly identifies ASM #1. Spider-Man also appears as a small figure at lower right alongside Spider-Boy and Fantastic Four.</x:v>
      </x:c>
      <x:c r="D23" s="25" t="str">
        <x:v>https://leagueofcomicgeeks.com/comic/8625159/spider-boy-1?variant=4853778
https://www.marvel.com/articles/comics/spider-boy-1-solo-series-first-look-preview-variant-covers
https://www.comics.org/issue/2576246/</x:v>
      </x:c>
      <x:c r="E23" s="23" t="str">
        <x:v>No additional character follow-up identified.</x:v>
      </x:c>
    </x:row>
    <x:row r="24" ht="48" hidden="0" customHeight="1">
      <x:c r="A24" s="23" t="str">
        <x:v>CL-ASM1-0008</x:v>
      </x:c>
      <x:c r="B24" s="23" t="str">
        <x:v>Cover artwork</x:v>
      </x:c>
      <x:c r="C24" s="23" t="str">
        <x:v>Reinterprets the glass-cylinder and Fantastic Four composition of The Amazing Spider-Man #1 (1963). Exact GCD variant record confirms June 19, 2024 on-sale and Siqueira/Rosenberg cover credits. Different from the regular Siqueira cover. Features Venom with the Fantastic Four; Purple Man is story content, not a depicted cover figure.</x:v>
      </x:c>
      <x:c r="D24" s="25" t="str">
        <x:v>https://leagueofcomicgeeks.com/comic/6297173/venom-separation-anxiety-2?variant=2709089
https://my.comics.org/issue/2751059/</x:v>
      </x:c>
      <x:c r="E24" s="23" t="str">
        <x:v>No additional character follow-up identified.</x:v>
      </x:c>
    </x:row>
    <x:row r="25" ht="96" hidden="0" customHeight="1">
      <x:c r="A25" s="23" t="str">
        <x:v>CL-ASM1-0009</x:v>
      </x:c>
      <x:c r="B25" s="23" t="str">
        <x:v>Cover artwork</x:v>
      </x:c>
      <x:c r="C25" s="23" t="str">
        <x:v>Reinterprets the glass-cylinder and Fantastic Four composition of The Amazing Spider-Man #1 (1963). MAJOR April 3, 2025 press release explicitly identifies this as an ASM #1 (1963) homage. Promotional image includes Spider-Man, Human Torch, Matt Cardona and Brian Myers, plus another retailer representative whose identity is unconfirmed. Artist signatures are visible but full credit remains unconfirmed. The current reused product handle advertises a different 2026 #1001 cover; its credit must not be applied to this 2025 edition. Clean single-cover scan remains pending; retained montage is source evidence only.</x:v>
      </x:c>
      <x:c r="D25" s="25" t="str">
        <x:v>https://www.prweb.com/releases/professional-wrestlers-matt-cardona-and-brian-myers-to-feature-on-exclusive-variant-cover-of-amazing-spider-man-1-paying-homage-to-original-1963-issue-302418599.html</x:v>
      </x:c>
      <x:c r="E25" s="23" t="str">
        <x:v>Some depicted identities remain unresolved.</x:v>
      </x:c>
    </x:row>
    <x:row r="26" ht="48" hidden="0" customHeight="1">
      <x:c r="A26" s="23" t="str">
        <x:v>CL-ASM1-0010</x:v>
      </x:c>
      <x:c r="B26" s="23" t="str">
        <x:v>Cover artwork</x:v>
      </x:c>
      <x:c r="C26" s="23" t="str">
        <x:v>Newly drawn glass-cylinder composition, despite reprinted story contents. GCD identifies separate overlay and interior-cover artwork: Ramos, Townsend and Hi-Fi. January 2003 cover date conflicts with Marvel Database March 12 release; exact on-sale date unresolved. One artwork, not separate cards for the acetate layers.</x:v>
      </x:c>
      <x:c r="D26" s="25" t="str">
        <x:v>https://www.comics.org/issue/502580/
https://www.mycomicshop.com/search?tid=412461
https://gocollect.com/comic/wizard-ace-edition-amazing-spider-man-1</x:v>
      </x:c>
      <x:c r="E26" s="23" t="str">
        <x:v>No additional character follow-up identified.</x:v>
      </x:c>
    </x:row>
    <x:row r="27" ht="24" hidden="0" customHeight="1">
      <x:c r="A27" s="23" t="str">
        <x:v>Secret Warps: Arachknight Annual #1 (2019)</x:v>
      </x:c>
      <x:c r="B27" s="23" t="str">
        <x:v>Interior-scene reference; not a cover addition</x:v>
      </x:c>
      <x:c r="C27" s="23" t="str">
        <x:v>Fandom homage category identifies an interior panel, not the comic cover.</x:v>
      </x:c>
      <x:c r="D27" s="25" t="str">
        <x:v>https://marvel.fandom.com/wiki/Category%3AAmazing_Spider-Man_Vol_1_1.jpg/Homages</x:v>
      </x:c>
      <x:c r="E27" s="23" t="str">
        <x:v>Not added to distinct-artwork count.</x:v>
      </x:c>
    </x:row>
    <x:row r="28" ht="15" hidden="0" customHeight="1">
      <x:c r="A28" s="23" t="str">
        <x:v>Amazing Spider-Man #1 Whatnot Rob Liefeld facsimile</x:v>
      </x:c>
      <x:c r="B28" s="23" t="str">
        <x:v>Different target</x:v>
      </x:c>
      <x:c r="C28" s="23" t="str">
        <x:v>New Mutants #98 composition; reprinted ASM #1 story does not establish cover target.</x:v>
      </x:c>
      <x:c r="D28" s="25" t="str">
        <x:v>https://www.whatnot.com/listing/TGlzdGluZ05vZGU6MTU3ODE3MjQ4</x:v>
      </x:c>
      <x:c r="E28" s="23" t="str">
        <x:v>Not added to distinct-artwork count.</x:v>
      </x:c>
    </x:row>
    <x:row r="29" ht="24" hidden="0" customHeight="1">
      <x:c r="A29" s="23" t="str">
        <x:v>Amazing Spider-Man #1 Alex Ross2025</x:v>
      </x:c>
      <x:c r="B29" s="23" t="str">
        <x:v>Different target</x:v>
      </x:c>
      <x:c r="C29" s="23" t="str">
        <x:v>The artist’s store explicitly identifies Todd McFarlane’s Spider-Man #1 (1990), a different original cover.</x:v>
      </x:c>
      <x:c r="D29" s="25" t="str">
        <x:v>https://www.alexrossart.com/products/amazing-spider-man-1-after-mcfarlane-variant</x:v>
      </x:c>
      <x:c r="E29" s="23" t="str">
        <x:v>Not added to distinct-artwork count.</x:v>
      </x:c>
    </x:row>
    <x:row r="30" ht="24" hidden="0" customHeight="1">
      <x:c r="A30" s="23" t="str">
        <x:v>CollectMajor2026ASM#1001</x:v>
      </x:c>
      <x:c r="B30" s="23" t="str">
        <x:v>Different cover</x:v>
      </x:c>
      <x:c r="C30" s="23" t="str">
        <x:v>Current product replaces older2025handle and shows a wrestling-ring composition. Not carried into this exact1963cover lineage.</x:v>
      </x:c>
      <x:c r="D30" s="25" t="str">
        <x:v>https://collectmajor.com/products/amazing-spider-man-1-free-us-shipping-ships-in-april</x:v>
      </x:c>
      <x:c r="E30" s="23" t="str">
        <x:v>Not added to distinct-artwork count.</x:v>
      </x:c>
    </x:row>
    <x:row r="31" ht="36" hidden="0" customHeight="1">
      <x:c r="A31" s="23" t="str">
        <x:v>Upcoming review</x:v>
      </x:c>
      <x:c r="B31" s="23" t="str">
        <x:v>Reviewed October 19, 2026</x:v>
      </x:c>
      <x:c r="C31" s="23" t="str">
        <x:v>Reviewed October 19, 2026: no independently confirmed future-dated 2026/2027 homage to the exact ASM #1 (1963) glass-cylinder cover was found. New release labels for other Spider-Man #1 compositions and reused product handles are not treated as additions.</x:v>
      </x:c>
      <x:c r="D31" s="25" t="str"/>
      <x:c r="E31" s="23" t="str">
        <x:v>Recheck when publisher or retailer evidence changes.</x:v>
      </x:c>
    </x:row>
  </x:sheetData>
  <x:hyperlinks>
    <x:hyperlink xmlns:r="http://schemas.openxmlformats.org/officeDocument/2006/relationships" ref="D2" r:id="Rbd13281af2884bcc"/>
    <x:hyperlink xmlns:r="http://schemas.openxmlformats.org/officeDocument/2006/relationships" ref="D3" r:id="Re6d730d161ee4e2a"/>
    <x:hyperlink xmlns:r="http://schemas.openxmlformats.org/officeDocument/2006/relationships" ref="D4" r:id="R469b5f7e76504b2f"/>
    <x:hyperlink xmlns:r="http://schemas.openxmlformats.org/officeDocument/2006/relationships" ref="D5" r:id="R4d423f54d546403f"/>
    <x:hyperlink xmlns:r="http://schemas.openxmlformats.org/officeDocument/2006/relationships" ref="D6" r:id="R564faf4faf524865"/>
    <x:hyperlink xmlns:r="http://schemas.openxmlformats.org/officeDocument/2006/relationships" ref="D7" r:id="R5de3a10323884169"/>
    <x:hyperlink xmlns:r="http://schemas.openxmlformats.org/officeDocument/2006/relationships" ref="D8" r:id="R5d8f5c304ea74dc7"/>
    <x:hyperlink xmlns:r="http://schemas.openxmlformats.org/officeDocument/2006/relationships" ref="D9" r:id="R841ac9ba26d4458a"/>
    <x:hyperlink xmlns:r="http://schemas.openxmlformats.org/officeDocument/2006/relationships" ref="D10" r:id="R67cd7749e3df43d0"/>
    <x:hyperlink xmlns:r="http://schemas.openxmlformats.org/officeDocument/2006/relationships" ref="D11" r:id="R7a8311b47aec466b"/>
    <x:hyperlink xmlns:r="http://schemas.openxmlformats.org/officeDocument/2006/relationships" ref="D12" r:id="R9a57fb1311194faf"/>
    <x:hyperlink xmlns:r="http://schemas.openxmlformats.org/officeDocument/2006/relationships" ref="D13" r:id="R18b6b351d53c4929"/>
    <x:hyperlink xmlns:r="http://schemas.openxmlformats.org/officeDocument/2006/relationships" ref="D14" r:id="Rc023be9d64ad4dde"/>
    <x:hyperlink xmlns:r="http://schemas.openxmlformats.org/officeDocument/2006/relationships" ref="D15" r:id="R26d7c841af924734"/>
    <x:hyperlink xmlns:r="http://schemas.openxmlformats.org/officeDocument/2006/relationships" ref="D16" r:id="R920daddf25e14b96"/>
    <x:hyperlink xmlns:r="http://schemas.openxmlformats.org/officeDocument/2006/relationships" ref="D17" r:id="R245cbe5c4d834e05"/>
    <x:hyperlink xmlns:r="http://schemas.openxmlformats.org/officeDocument/2006/relationships" ref="D18" r:id="R5ef1dbe12f364bb0"/>
    <x:hyperlink xmlns:r="http://schemas.openxmlformats.org/officeDocument/2006/relationships" ref="D19" r:id="R6b344fa1f21a445c"/>
    <x:hyperlink xmlns:r="http://schemas.openxmlformats.org/officeDocument/2006/relationships" ref="D20" r:id="Rde1f06f033bf4312"/>
    <x:hyperlink xmlns:r="http://schemas.openxmlformats.org/officeDocument/2006/relationships" ref="D21" r:id="R2267ddb8b75b4db0"/>
    <x:hyperlink xmlns:r="http://schemas.openxmlformats.org/officeDocument/2006/relationships" ref="D22" r:id="Rc65cca147dc049e4"/>
    <x:hyperlink xmlns:r="http://schemas.openxmlformats.org/officeDocument/2006/relationships" ref="D23" r:id="R28ab8742507f4e1d"/>
    <x:hyperlink xmlns:r="http://schemas.openxmlformats.org/officeDocument/2006/relationships" ref="D24" r:id="Rc8cd1f4507d94aad"/>
    <x:hyperlink xmlns:r="http://schemas.openxmlformats.org/officeDocument/2006/relationships" ref="D25" r:id="R767ef657175846a7"/>
    <x:hyperlink xmlns:r="http://schemas.openxmlformats.org/officeDocument/2006/relationships" ref="D26" r:id="R4187682cb1914aa7"/>
    <x:hyperlink xmlns:r="http://schemas.openxmlformats.org/officeDocument/2006/relationships" ref="D27" r:id="Rbbadf2cf16ad40b8"/>
    <x:hyperlink xmlns:r="http://schemas.openxmlformats.org/officeDocument/2006/relationships" ref="D28" r:id="Rdc8203abc79d4dcf"/>
    <x:hyperlink xmlns:r="http://schemas.openxmlformats.org/officeDocument/2006/relationships" ref="D29" r:id="R7aa0db08b184428a"/>
    <x:hyperlink xmlns:r="http://schemas.openxmlformats.org/officeDocument/2006/relationships" ref="D30" r:id="Rf70049c23ffa43f1"/>
    <x:hyperlink xmlns:r="http://schemas.openxmlformats.org/officeDocument/2006/relationships" ref="D31" r:id="R5db879bdf76945bf"/>
  </x:hyperlink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6" hidden="0" customWidth="1"/>
    <x:col min="2" max="2" width="70" hidden="0" customWidth="1"/>
    <x:col min="3" max="3" width="45" hidden="0" customWidth="1"/>
  </x:cols>
  <x:sheetData>
    <x:row r="1" ht="15" hidden="0" customHeight="1">
      <x:c r="A1" s="31" t="s">
        <x:v>197</x:v>
      </x:c>
      <x:c r="B1" s="31" t="s">
        <x:v>198</x:v>
      </x:c>
      <x:c r="C1" s="31" t="s">
        <x:v>199</x:v>
      </x:c>
    </x:row>
    <x:row r="2" ht="15" hidden="0" customHeight="1">
      <x:c r="A2" s="32" t="s">
        <x:v>22</x:v>
      </x:c>
      <x:c r="B2" s="32" t="s">
        <x:v>200</x:v>
      </x:c>
      <x:c r="C2" s="32" t="s">
        <x:v>201</x:v>
      </x:c>
    </x:row>
    <x:row r="3" ht="15" hidden="0" customHeight="1">
      <x:c r="A3" s="32" t="s">
        <x:v>23</x:v>
      </x:c>
      <x:c r="B3" s="32" t="str">
        <x:v>Published series or collection title.</x:v>
      </x:c>
      <x:c r="C3" s="32" t="str">
        <x:v>See researched catalog values; unresolved details are explicit.</x:v>
      </x:c>
    </x:row>
    <x:row r="4" ht="15" hidden="0" customHeight="1">
      <x:c r="A4" s="32" t="s">
        <x:v>24</x:v>
      </x:c>
      <x:c r="B4" s="32" t="str">
        <x:v>Issue number or collected-edition designation.</x:v>
      </x:c>
      <x:c r="C4" s="32" t="str">
        <x:v>See researched catalog values; unresolved details are explicit.</x:v>
      </x:c>
    </x:row>
    <x:row r="5" ht="15" hidden="0" customHeight="1">
      <x:c r="A5" s="32" t="s">
        <x:v>25</x:v>
      </x:c>
      <x:c r="B5" s="32" t="str">
        <x:v>Publication year, distinguished from cover date where documented.</x:v>
      </x:c>
      <x:c r="C5" s="32" t="str">
        <x:v>See researched catalog values; unresolved details are explicit.</x:v>
      </x:c>
    </x:row>
    <x:row r="6" ht="15" hidden="0" customHeight="1">
      <x:c r="A6" s="32" t="s">
        <x:v>26</x:v>
      </x:c>
      <x:c r="B6" s="32" t="str">
        <x:v>Publisher of the exact edition.</x:v>
      </x:c>
      <x:c r="C6" s="32" t="str">
        <x:v>See researched catalog values; unresolved details are explicit.</x:v>
      </x:c>
    </x:row>
    <x:row r="7" ht="15" hidden="0" customHeight="1">
      <x:c r="A7" s="32" t="s">
        <x:v>27</x:v>
      </x:c>
      <x:c r="B7" s="32" t="str">
        <x:v>Cover-specific pencils, inks and colors where verified; uncertainty is explicit.</x:v>
      </x:c>
      <x:c r="C7" s="32" t="str">
        <x:v>See researched catalog values; unresolved details are explicit.</x:v>
      </x:c>
    </x:row>
    <x:row r="8" ht="15" hidden="0" customHeight="1">
      <x:c r="A8" s="32" t="s">
        <x:v>28</x:v>
      </x:c>
      <x:c r="B8" s="32" t="s">
        <x:v>202</x:v>
      </x:c>
      <x:c r="C8" s="32" t="s">
        <x:v>203</x:v>
      </x:c>
    </x:row>
    <x:row r="9" ht="15" hidden="0" customHeight="1">
      <x:c r="A9" s="32" t="s">
        <x:v>29</x:v>
      </x:c>
      <x:c r="B9" s="32" t="s">
        <x:v>204</x:v>
      </x:c>
      <x:c r="C9" s="32" t="s">
        <x:v>205</x:v>
      </x:c>
    </x:row>
    <x:row r="10" ht="15" hidden="0" customHeight="1">
      <x:c r="A10" s="32" t="s">
        <x:v>30</x:v>
      </x:c>
      <x:c r="B10" s="32" t="s">
        <x:v>206</x:v>
      </x:c>
      <x:c r="C10" s="32" t="s">
        <x:v>207</x:v>
      </x:c>
    </x:row>
    <x:row r="11" ht="15" hidden="0" customHeight="1">
      <x:c r="A11" s="32" t="s">
        <x:v>31</x:v>
      </x:c>
      <x:c r="B11" s="32" t="str">
        <x:v>Named figures verified from this cover image. Unresolved identities are recorded in notes.</x:v>
      </x:c>
      <x:c r="C11" s="32" t="str">
        <x:v>See researched catalog values; unresolved details are explicit.</x:v>
      </x:c>
    </x:row>
    <x:row r="12" ht="15" hidden="0" customHeight="1">
      <x:c r="A12" s="32" t="s">
        <x:v>32</x:v>
      </x:c>
      <x:c r="B12" s="32" t="str">
        <x:v>Exclusive retailer when documented. Unknown does not imply an open-order edition.</x:v>
      </x:c>
      <x:c r="C12" s="32" t="str">
        <x:v>See researched catalog values; unresolved details are explicit.</x:v>
      </x:c>
    </x:row>
    <x:row r="13" ht="15" hidden="0" customHeight="1">
      <x:c r="A13" s="32" t="s">
        <x:v>33</x:v>
      </x:c>
      <x:c r="B13" s="32" t="str">
        <x:v>Associated event when documented.</x:v>
      </x:c>
      <x:c r="C13" s="32" t="str">
        <x:v>See researched catalog values; unresolved details are explicit.</x:v>
      </x:c>
    </x:row>
    <x:row r="14" ht="15" hidden="0" customHeight="1">
      <x:c r="A14" s="32" t="s">
        <x:v>34</x:v>
      </x:c>
      <x:c r="B14" s="32" t="s">
        <x:v>208</x:v>
      </x:c>
      <x:c r="C14" s="32" t="s">
        <x:v>209</x:v>
      </x:c>
    </x:row>
    <x:row r="15" ht="15" hidden="0" customHeight="1">
      <x:c r="A15" s="32" t="s">
        <x:v>35</x:v>
      </x:c>
      <x:c r="B15" s="32" t="str">
        <x:v>Trade dress, virgin, sketch, acetate or other documented physical treatment.</x:v>
      </x:c>
      <x:c r="C15" s="32" t="str">
        <x:v>See researched catalog values; unresolved details are explicit.</x:v>
      </x:c>
    </x:row>
    <x:row r="16" ht="15" hidden="0" customHeight="1">
      <x:c r="A16" s="32" t="s">
        <x:v>36</x:v>
      </x:c>
      <x:c r="B16" s="32" t="str">
        <x:v>Publication market and language.</x:v>
      </x:c>
      <x:c r="C16" s="32" t="str">
        <x:v>See researched catalog values; unresolved details are explicit.</x:v>
      </x:c>
    </x:row>
    <x:row r="17" ht="15" hidden="0" customHeight="1">
      <x:c r="A17" s="32" t="s">
        <x:v>37</x:v>
      </x:c>
      <x:c r="B17" s="32" t="s">
        <x:v>210</x:v>
      </x:c>
      <x:c r="C17" s="32" t="s">
        <x:v>211</x:v>
      </x:c>
    </x:row>
    <x:row r="18" ht="15" hidden="0" customHeight="1">
      <x:c r="A18" s="32" t="s">
        <x:v>38</x:v>
      </x:c>
      <x:c r="B18" s="32" t="s">
        <x:v>212</x:v>
      </x:c>
      <x:c r="C18" s="32" t="s">
        <x:v>213</x:v>
      </x:c>
    </x:row>
    <x:row r="19" ht="15" hidden="0" customHeight="1">
      <x:c r="A19" s="32" t="s">
        <x:v>39</x:v>
      </x:c>
      <x:c r="B19" s="32" t="str">
        <x:v>User-supplied evidence only; not inferred from research.</x:v>
      </x:c>
      <x:c r="C19" s="32" t="str">
        <x:v>See researched catalog values; unresolved details are explicit.</x:v>
      </x:c>
    </x:row>
    <x:row r="20" ht="24" hidden="0" customHeight="1">
      <x:c r="A20" s="32" t="s">
        <x:v>40</x:v>
      </x:c>
      <x:c r="B20" s="32" t="str">
        <x:v>Show = included distinct artwork. Hide = original-art reuse, grouped edition or unresolved target retained as a reference.</x:v>
      </x:c>
      <x:c r="C20" s="32" t="s">
        <x:v>214</x:v>
      </x:c>
    </x:row>
    <x:row r="21" ht="15" hidden="0" customHeight="1">
      <x:c r="A21" s="32" t="s">
        <x:v>41</x:v>
      </x:c>
      <x:c r="B21" s="32" t="str">
        <x:v>Stable descriptive reference slug. Website cover detail pages use Catalog ID.</x:v>
      </x:c>
      <x:c r="C21" s="32" t="str">
        <x:v>See researched catalog values; unresolved details are explicit.</x:v>
      </x:c>
    </x:row>
    <x:row r="22" ht="15" hidden="0" customHeight="1">
      <x:c r="A22" s="32" t="s">
        <x:v>42</x:v>
      </x:c>
      <x:c r="B22" s="32" t="str">
        <x:v>Display title for the exact issue and edition.</x:v>
      </x:c>
      <x:c r="C22" s="32" t="str">
        <x:v>See researched catalog values; unresolved details are explicit.</x:v>
      </x:c>
    </x:row>
    <x:row r="23" ht="15" hidden="0" customHeight="1">
      <x:c r="A23" s="32" t="s">
        <x:v>43</x:v>
      </x:c>
      <x:c r="B23" s="32" t="str">
        <x:v>Concise description of the cover.</x:v>
      </x:c>
      <x:c r="C23" s="32" t="str">
        <x:v>See researched catalog values; unresolved details are explicit.</x:v>
      </x:c>
    </x:row>
    <x:row r="24" ht="15" hidden="0" customHeight="1">
      <x:c r="A24" s="32" t="s">
        <x:v>44</x:v>
      </x:c>
      <x:c r="B24" s="32" t="str">
        <x:v>Evidence linking this cover artwork to the original composition.</x:v>
      </x:c>
      <x:c r="C24" s="32" t="str">
        <x:v>See researched catalog values; unresolved details are explicit.</x:v>
      </x:c>
    </x:row>
    <x:row r="25" ht="15" hidden="0" customHeight="1">
      <x:c r="A25" s="32" t="s">
        <x:v>45</x:v>
      </x:c>
      <x:c r="B25" s="32" t="str">
        <x:v>Edition details, source conflicts, image limitations and remaining gaps.</x:v>
      </x:c>
      <x:c r="C25" s="32" t="str">
        <x:v>See researched catalog values; unresolved details are explicit.</x:v>
      </x:c>
    </x:row>
    <x:row r="26" ht="24" hidden="0" customHeight="1">
      <x:c r="A26" s="32" t="s">
        <x:v>46</x:v>
      </x:c>
      <x:c r="B26" s="32" t="str">
        <x:v>Verified: exact artwork and target supported by reviewed cover-specific sources. Partial: remaining credit, edition or date uncertainty. Needs Review: target or edition unresolved.</x:v>
      </x:c>
      <x:c r="C26" s="32" t="s">
        <x:v>215</x:v>
      </x:c>
    </x:row>
    <x:row r="27" ht="15" hidden="0" customHeight="1">
      <x:c r="A27" s="32" t="s">
        <x:v>47</x:v>
      </x:c>
      <x:c r="B27" s="32" t="str">
        <x:v>Best reviewed source for this exact edition.</x:v>
      </x:c>
      <x:c r="C27" s="32" t="str">
        <x:v>See researched catalog values; unresolved details are explicit.</x:v>
      </x:c>
    </x:row>
    <x:row r="28" ht="15" hidden="0" customHeight="1">
      <x:c r="A28" s="32" t="s">
        <x:v>48</x:v>
      </x:c>
      <x:c r="B28" s="32" t="str">
        <x:v>Additional edition evidence; unknown if no second source was recovered.</x:v>
      </x:c>
      <x:c r="C28" s="32" t="str">
        <x:v>See researched catalog values; unresolved details are explicit.</x:v>
      </x:c>
    </x:row>
    <x:row r="29" ht="24" hidden="0" customHeight="1">
      <x:c r="A29" s="32" t="s">
        <x:v>49</x:v>
      </x:c>
      <x:c r="B29" s="32" t="str">
        <x:v>Best recovered exact-edition image or explicitly labeled promotional source. Native resolution limits and pending scans are recorded in notes.</x:v>
      </x:c>
      <x:c r="C29" s="32" t="str">
        <x:v>See researched catalog values; unresolved details are explicit.</x:v>
      </x:c>
    </x:row>
    <x:row r="30" ht="15" hidden="0" customHeight="1">
      <x:c r="A30" s="32" t="s">
        <x:v>50</x:v>
      </x:c>
      <x:c r="B30" s="32" t="str">
        <x:v>Local source-image reference; original filename retained where already present.</x:v>
      </x:c>
      <x:c r="C30" s="32" t="str">
        <x:v>See researched catalog values; unresolved details are explicit.</x:v>
      </x:c>
    </x:row>
    <x:row r="31" ht="15" hidden="0" customHeight="1">
      <x:c r="A31" s="32" t="s">
        <x:v>51</x:v>
      </x:c>
      <x:c r="B31" s="32" t="str">
        <x:v>Verified artist account if documented; never inferred from a name.</x:v>
      </x:c>
      <x:c r="C31" s="32" t="str">
        <x:v>See researched catalog values; unresolved details are explicit.</x:v>
      </x:c>
    </x:row>
    <x:row r="32" ht="15" hidden="0" customHeight="1">
      <x:c r="A32" s="32" t="s">
        <x:v>52</x:v>
      </x:c>
      <x:c r="B32" s="32" t="s">
        <x:v>216</x:v>
      </x:c>
      <x:c r="C32" s="32" t="s">
        <x:v>217</x:v>
      </x:c>
    </x:row>
    <x:row r="33" ht="15" hidden="0" customHeight="1">
      <x:c r="A33" s="32" t="s">
        <x:v>53</x:v>
      </x:c>
      <x:c r="B33" s="32" t="s">
        <x:v>218</x:v>
      </x:c>
      <x:c r="C33" s="32" t="s">
        <x:v>219</x:v>
      </x:c>
    </x:row>
  </x:sheetData>
  <x:pageMargins left="0.7" right="0.7" top="0.75" bottom="0.75" header="0.3" footer="0.3"/>
</x:worksheet>
</file>