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acc875742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a2313b6ed644632"/>
    <x:sheet xmlns:r="http://schemas.openxmlformats.org/officeDocument/2006/relationships" name="Catalog" sheetId="2" r:id="Rc33fd28feda64faa"/>
    <x:sheet xmlns:r="http://schemas.openxmlformats.org/officeDocument/2006/relationships" name="galko Source List" sheetId="3" r:id="R6c88c30977164e04"/>
    <x:sheet xmlns:r="http://schemas.openxmlformats.org/officeDocument/2006/relationships" name="Research Log" sheetId="4" r:id="R517b9074f3714a43"/>
    <x:sheet xmlns:r="http://schemas.openxmlformats.org/officeDocument/2006/relationships" name="Data Dictionary" sheetId="5" r:id="R61859771da8b4578"/>
  </x:sheets>
</x:workbook>
</file>

<file path=xl/sharedStrings.xml><?xml version="1.0" encoding="utf-8"?>
<x:sst xmlns:x="http://schemas.openxmlformats.org/spreadsheetml/2006/main">
  <x:si>
    <x:t xml:space="preserve">Alpha Flight #1 (1983) Homage Catalog</x:t>
  </x:si>
  <x:si>
    <x:t xml:space="preserve">Metric</x:t>
  </x:si>
  <x:si>
    <x:t xml:space="preserve">Value</x:t>
  </x:si>
  <x:si>
    <x:t xml:space="preserve">Total records</x:t>
  </x:si>
  <x:si>
    <x:t xml:space="preserve">Verified</x:t>
  </x:si>
  <x:si>
    <x:t xml:space="preserve">Partial</x:t>
  </x:si>
  <x:si>
    <x:t xml:space="preserve">Needs Review</x:t>
  </x:si>
  <x:si>
    <x:t xml:space="preserve">Website visible</x:t>
  </x:si>
  <x:si>
    <x:t xml:space="preserve">Hidden research records</x:t>
  </x:si>
  <x:si>
    <x:t xml:space="preserve">Published</x:t>
  </x:si>
  <x:si>
    <x:t xml:space="preserve">Solicited / Upcoming</x:t>
  </x:si>
  <x:si>
    <x:t xml:space="preserve">Direct homages</x:t>
  </x:si>
  <x:si>
    <x:t xml:space="preserve">Parody / character-swap homages</x:t>
  </x:si>
  <x:si>
    <x:t xml:space="preserve">Retailer exclusives</x:t>
  </x:si>
  <x:si>
    <x:t xml:space="preserve">% Verified</x:t>
  </x:si>
  <x:si>
    <x:t xml:space="preserve">Records by publisher</x:t>
  </x:si>
  <x:si>
    <x:t xml:space="preserve">Marvel Comics</x:t>
  </x:si>
  <x:si>
    <x:t xml:space="preserve">Records by decade</x:t>
  </x:si>
  <x:si>
    <x:t xml:space="preserve">2000s</x:t>
  </x:si>
  <x:si>
    <x:t xml:space="preserve">2010s</x:t>
  </x:si>
  <x:si>
    <x:t xml:space="preserve">2020s</x:t>
  </x:si>
  <x:si>
    <x:t xml:space="preserve">Catalog 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</x:si>
  <x:si>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</x:si>
  <x:si>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</x:si>
  <x:si>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</x:si>
  <x:si>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</x:si>
  <x:si>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</x:si>
  <x:si>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Variant/Edition</x:t>
  </x:si>
  <x:si>
    <x:t xml:space="preserve">Homage Target</x:t>
  </x:si>
  <x:si>
    <x:t xml:space="preserve">Homage Type</x:t>
  </x:si>
  <x:si>
    <x:t xml:space="preserve">Subject/Character</x:t>
  </x:si>
  <x:si>
    <x:t xml:space="preserve">Exclusive/Retailer</x:t>
  </x:si>
  <x:si>
    <x:t xml:space="preserve">Convention/Event</x:t>
  </x:si>
  <x:si>
    <x:t xml:space="preserve">Print Run/Ratio</x:t>
  </x:si>
  <x:si>
    <x:t xml:space="preserve">Format/Finish</x:t>
  </x:si>
  <x:si>
    <x:t xml:space="preserve">Country/Language</x:t>
  </x:si>
  <x:si>
    <x:t xml:space="preserve">Release Date</x:t>
  </x:si>
  <x:si>
    <x:t xml:space="preserve">Ownership</x:t>
  </x:si>
  <x:si>
    <x:t xml:space="preserve">Ownership Evidence</x:t>
  </x:si>
  <x:si>
    <x:t xml:space="preserve">Website Visibility</x:t>
  </x:si>
  <x:si>
    <x:t xml:space="preserve">Website Slug</x:t>
  </x:si>
  <x:si>
    <x:t xml:space="preserve">Website Title</x:t>
  </x:si>
  <x:si>
    <x:t xml:space="preserve">Short Description</x:t>
  </x:si>
  <x:si>
    <x:t xml:space="preserve">Lineage/Reference Notes</x:t>
  </x:si>
  <x:si>
    <x:t xml:space="preserve">Collector Notes</x:t>
  </x:si>
  <x:si>
    <x:t xml:space="preserve">Verification Status</x:t>
  </x:si>
  <x:si>
    <x:t xml:space="preserve">Primary Source URL</x:t>
  </x:si>
  <x:si>
    <x:t xml:space="preserve">Secondary Source URL</x:t>
  </x:si>
  <x:si>
    <x:t xml:space="preserve">Cover Image Source URL</x:t>
  </x:si>
  <x:si>
    <x:t xml:space="preserve">Image Filename</x:t>
  </x:si>
  <x:si>
    <x:t xml:space="preserve">Artist Instagram</x:t>
  </x:si>
  <x:si>
    <x:t xml:space="preserve">Publication Status</x:t>
  </x:si>
  <x:si>
    <x:t xml:space="preserve">Research Added</x:t>
  </x:si>
  <x:si>
    <x:t xml:space="preserve">#</x:t>
  </x:si>
  <x:si>
    <x:t xml:space="preserve">galko card (as listed)</x:t>
  </x:si>
  <x:si>
    <x:t xml:space="preserve">LCG release date</x:t>
  </x:si>
  <x:si>
    <x:t xml:space="preserve">LCG URL</x:t>
  </x:si>
  <x:si>
    <x:t xml:space="preserve">Disposition in this catalog</x:t>
  </x:si>
  <x:si>
    <x:t xml:space="preserve">Alpha Flight #1</x:t>
  </x:si>
  <x:si>
    <x:t xml:space="preserve">1983-05-17</x:t>
  </x:si>
  <x:si>
    <x:t xml:space="preserve">https://leagueofcomicgeeks.com/comic/3194852/alpha-flight-1</x:t>
  </x:si>
  <x:si>
    <x:t xml:space="preserve">Excluded – original</x:t>
  </x:si>
  <x:si>
    <x:t xml:space="preserve">Alpha Flight #2 Dan Panosian Homage Variant</x:t>
  </x:si>
  <x:si>
    <x:t xml:space="preserve">2023-09-20</x:t>
  </x:si>
  <x:si>
    <x:t xml:space="preserve">https://leagueofcomicgeeks.com/comic/1446605/alpha-flight-2?variant=4863752</x:t>
  </x:si>
  <x:si>
    <x:t xml:space="preserve">CL-AF1-0001</x:t>
  </x:si>
  <x:si>
    <x:t xml:space="preserve">Alpha Flight by John Byrne Omnibus HC John Byrne DM 2023 Edition</x:t>
  </x:si>
  <x:si>
    <x:t xml:space="preserve">2023-10-24</x:t>
  </x:si>
  <x:si>
    <x:t xml:space="preserve">https://leagueofcomicgeeks.com/comic/2265155/alpha-flight-by-john-byrne-omnibus-hc?variant=3882634</x:t>
  </x:si>
  <x:si>
    <x:t xml:space="preserve">Alpha Flight by John Byrne Omnibus HC 2023 Edition</x:t>
  </x:si>
  <x:si>
    <x:t xml:space="preserve">https://leagueofcomicgeeks.com/comic/2265155/alpha-flight-by-john-byrne-omnibus-hc?variant=5558477</x:t>
  </x:si>
  <x:si>
    <x:t xml:space="preserve">Items on galko list</x:t>
  </x:si>
  <x:si>
    <x:t xml:space="preserve">Represented in Catalog (own row or consolidated)</x:t>
  </x:si>
  <x:si>
    <x:t xml:space="preserve">Excluded (originals / reprints / reused art)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</x:si>
  <x:si>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</x:si>
  <x:si>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</x:si>
  <x:si>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</x:si>
  <x:si>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</x:si>
  <x:si>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</x:si>
  <x:si>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35835 (4 items)</x:t>
  </x:si>
  <x:si>
    <x:t xml:space="preserve">Source</x:t>
  </x:si>
  <x:si>
    <x:t xml:space="preserve">User-supplied PDF print (Oct 13, 2026); all 4 items itemized on the 'galko Source List' tab.</x:t>
  </x:si>
  <x:si>
    <x:t xml:space="preserve">https://leagueofcomicgeeks.com/profile/galko/lists/35835/cover-homage-alpha-flight-1</x:t>
  </x:si>
  <x:si>
    <x:t xml:space="preserve">Alpha Flight #1 (1983)</x:t>
  </x:si>
  <x:si>
    <x:t xml:space="preserve">Excluded</x:t>
  </x:si>
  <x:si>
    <x:t xml:space="preserve">Original issue.</x:t>
  </x:si>
  <x:si>
    <x:t xml:space="preserve">Alpha Flight by John Byrne Omnibus HC – John Byrne DM 2023 Edition</x:t>
  </x:si>
  <x:si>
    <x:t xml:space="preserve">Alpha Flight by John Byrne Omnibus HC – 2023 Edition</x:t>
  </x:si>
  <x:si>
    <x:t xml:space="preserve">Alpha Flight #1 Facsimile Edition (2019)</x:t>
  </x:si>
  <x:si>
    <x:t xml:space="preserve">Facsimile reprint of the original cover.</x:t>
  </x:si>
  <x:si>
    <x:t xml:space="preserve">https://www.midtowncomics.com/product/1823982</x:t>
  </x:si>
  <x:si>
    <x:t xml:space="preserve">Alpha Flight (2023) #1 Dan Jurgens Homage Variant</x:t>
  </x:si>
  <x:si>
    <x:t xml:space="preserve">Homages Uncanny X-Men #100, not Alpha Flight #1 (resale listings).</x:t>
  </x:si>
  <x:si>
    <x:t xml:space="preserve">https://www.mycomicshop.com/search?TID=59080888</x:t>
  </x:si>
  <x:si>
    <x:t xml:space="preserve">Alpha Flight (2023) #4 Ron Lim Homage Variant</x:t>
  </x:si>
  <x:si>
    <x:t xml:space="preserve">Listed as an Alpha Flight #4 homage.</x:t>
  </x:si>
  <x:si>
    <x:t xml:space="preserve">https://www.ebay.com/p/10064289796</x:t>
  </x:si>
  <x:si>
    <x:t xml:space="preserve">Wider search (retailers, Marvel homage programs, Alpha Flight: True North)</x:t>
  </x:si>
  <x:si>
    <x:t xml:space="preserve">Upcoming-homage sweep (Oct 19, 2026)</x:t>
  </x:si>
  <x:si>
    <x:t xml:space="preserve">Searched</x:t>
  </x:si>
  <x:si>
    <x:t xml:space="preserve">No upcoming Alpha Flight #1 homage found.</x:t>
  </x:si>
  <x:si>
    <x:t xml:space="preserve">cbishop Comic Vine homage index</x:t>
  </x:si>
  <x:si>
    <x:t xml:space="preserve">Has Alpha Flight #11 and #12 lists, but none for #1.</x:t>
  </x:si>
  <x:si>
    <x:t xml:space="preserve">https://comicvine.gamespot.com/profile/cbishop/lists/homages-master-list/39411/</x:t>
  </x:si>
  <x:si>
    <x:t xml:space="preserve">Marvel 2023 'Classic Homage' variant program</x:t>
  </x:si>
  <x:si>
    <x:t xml:space="preserve">No cover targets Alpha Flight #1.</x:t>
  </x:si>
  <x:si>
    <x:t xml:space="preserve">https://aiptcomics.com/2022/10/18/marvel-classic-homage-variant-covers-2023/</x:t>
  </x:si>
  <x:si>
    <x:t xml:space="preserve">Field</x:t>
  </x:si>
  <x:si>
    <x:t xml:space="preserve">Description</x:t>
  </x:si>
  <x:si>
    <x:t xml:space="preserve">Allowed values / example</x:t>
  </x:si>
  <x:si>
    <x:t xml:space="preserve">Stable record ID.</x:t>
  </x:si>
  <x:si>
    <x:t xml:space="preserve">Cover name as solicited/LCG; versions of one artwork are consolidated.</x:t>
  </x:si>
  <x:si>
    <x:t xml:space="preserve">e.g. Trade + Virgin</x:t>
  </x:si>
  <x:si>
    <x:t xml:space="preserve">The original cover being homaged.</x:t>
  </x:si>
  <x:si>
    <x:t xml:space="preserve">Alpha Flight #1 (1983, John Byrne &amp; Terry Austin)</x:t>
  </x:si>
  <x:si>
    <x:t xml:space="preserve">Direct restaging vs. parody/character swap.</x:t>
  </x:si>
  <x:si>
    <x:t xml:space="preserve">Direct homage | Parody / homage | Swipe / reference</x:t>
  </x:si>
  <x:si>
    <x:t xml:space="preserve">Stated print run or incentive ratio.</x:t>
  </x:si>
  <x:si>
    <x:t xml:space="preserve">1:25, Ltd 1,000</x:t>
  </x:si>
  <x:si>
    <x:t xml:space="preserve">On-sale date (LCG/retailer).</x:t>
  </x:si>
  <x:si>
    <x:t xml:space="preserve">YYYY-MM-DD</x:t>
  </x:si>
  <x:si>
    <x:t xml:space="preserve">User's ownership status.</x:t>
  </x:si>
  <x:si>
    <x:t xml:space="preserve">Not Owned | Owned | Wishlist</x:t>
  </x:si>
  <x:si>
    <x:t xml:space="preserve">Show | Hide (Needs Review rows default to Hide)</x:t>
  </x:si>
  <x:si>
    <x:t xml:space="preserve">Verified | Partial | Needs Review</x:t>
  </x:si>
  <x:si>
    <x:t xml:space="preserve">Release state.</x:t>
  </x:si>
  <x:si>
    <x:t xml:space="preserve">Published | Solicited/Upcoming</x:t>
  </x:si>
  <x:si>
    <x:t xml:space="preserve">Pass that added the row.</x:t>
  </x:si>
  <x:si>
    <x:t xml:space="preserve">Deep search 2026-10-19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</x:si>
</x:sst>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0%"/>
    <x:numFmt numFmtId="200" formatCode="yyyy-mm-dd"/>
    <x:numFmt numFmtId="201" formatCode="0"/>
  </x:numFmts>
  <x:fonts count="13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10"/>
      <x:color rgb="FF555555"/>
      <x:name val="Arial"/>
    </x:font>
    <x:font>
      <x:sz val="9"/>
      <x:color rgb="FF888888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2"/>
      <x:color rgb="FF1F2A44"/>
      <x:name val="Arial"/>
    </x:font>
    <x:font>
      <x:sz val="10"/>
      <x:name val="Arial"/>
    </x:font>
    <x:font>
      <x:u val="single"/>
      <x:sz val="10"/>
      <x:color rgb="FF1F4E9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FF2CC"/>
      </x:patternFill>
    </x:fill>
    <x:fill>
      <x:patternFill patternType="solid">
        <x:fgColor rgb="FFEDEDED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0D4D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9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6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1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12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4" borderId="1" xfId="0" applyFont="1" applyBorder="1" applyAlignment="1" applyProtection="0">
      <x:alignment horizontal="general" vertical="top" wrapText="1" shrinkToFit="0"/>
      <x:protection locked="1" hidden="0"/>
    </x:xf>
    <x:xf numFmtId="165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" fillId="3" borderId="1" xfId="0" applyFont="1" applyBorder="1" applyAlignment="1" applyProtection="0">
      <x:alignment horizontal="general" vertical="top" wrapText="1" shrinkToFit="0"/>
      <x:protection locked="1" hidden="0"/>
    </x:xf>
    <x:xf numFmtId="200" fontId="1" fillId="0" borderId="1" xfId="0" applyNumberFormat="1" applyFont="1" applyFill="1" applyBorder="1" applyAlignment="1">
      <x:alignment horizontal="general" vertical="top" wrapText="1"/>
    </x:xf>
    <x:xf numFmtId="201" fontId="1" fillId="0" borderId="1" xfId="0" applyNumberFormat="1" applyFont="1" applyFill="1" applyBorder="1" applyAlignment="1">
      <x:alignment horizontal="general" vertical="top" wrapText="1"/>
    </x:xf>
    <x:xf numFmtId="164" fontId="1" fillId="0" borderId="1" xfId="0" applyNumberFormat="1" applyFont="1" applyFill="1" applyBorder="1" applyAlignment="1">
      <x:alignment horizontal="general" vertical="top" wrapText="1"/>
    </x:xf>
    <x:xf numFmtId="164" fontId="1" fillId="3" borderId="1" xfId="0" applyNumberFormat="1" applyFont="1" applyFill="1" applyBorder="1" applyAlignment="1">
      <x:alignment horizontal="general" vertical="top" wrapText="1"/>
    </x:xf>
    <x:xf numFmtId="164" fontId="12" fillId="0" borderId="1" xfId="0" applyNumberFormat="1" applyFont="1" applyFill="1" applyBorder="1" applyAlignment="1">
      <x:alignment horizontal="general" vertical="top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7" fillId="2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5">
    <x:dxf>
      <x:fill>
        <x:patternFill>
          <x:bgColor rgb="FF1F2A44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1F4E9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88888"/>
      <x:rgbColor rgb="FF9999FF"/>
      <x:rgbColor rgb="FF993366"/>
      <x:rgbColor rgb="FFFFF2CC"/>
      <x:rgbColor rgb="FFEDEDED"/>
      <x:rgbColor rgb="FF660066"/>
      <x:rgbColor rgb="FFFF8080"/>
      <x:rgbColor rgb="FF0066CC"/>
      <x:rgbColor rgb="FFD0D4D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93300"/>
      <x:rgbColor rgb="FF993366"/>
      <x:rgbColor rgb="FF1F4E9E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fdf28ea714d18" /><Relationship Type="http://schemas.openxmlformats.org/officeDocument/2006/relationships/theme" Target="/xl/theme/theme1.xml" Id="R7c09795c2e2b4f9b" /><Relationship Type="http://schemas.openxmlformats.org/officeDocument/2006/relationships/sharedStrings" Target="/xl/sharedStrings.xml" Id="R1e85486a27f343b4" /><Relationship Type="http://schemas.openxmlformats.org/officeDocument/2006/relationships/worksheet" Target="/xl/worksheets/sheet1.xml" Id="Rda2313b6ed644632" /><Relationship Type="http://schemas.openxmlformats.org/officeDocument/2006/relationships/worksheet" Target="/xl/worksheets/sheet2.xml" Id="Rc33fd28feda64faa" /><Relationship Type="http://schemas.openxmlformats.org/officeDocument/2006/relationships/worksheet" Target="/xl/worksheets/sheet3.xml" Id="R6c88c30977164e04" /><Relationship Type="http://schemas.openxmlformats.org/officeDocument/2006/relationships/worksheet" Target="/xl/worksheets/sheet4.xml" Id="R517b9074f3714a43" /><Relationship Type="http://schemas.openxmlformats.org/officeDocument/2006/relationships/worksheet" Target="/xl/worksheets/sheet5.xml" Id="R61859771da8b4578" /></Relationships>
</file>

<file path=xl/tables/table1.xml><?xml version="1.0" encoding="utf-8"?>
<x:table xmlns:x="http://schemas.openxmlformats.org/spreadsheetml/2006/main" id="1" name="AF1Catalog" displayName="AF1Catalog" ref="A1:AF5" headerRowCount="1" totalsRowCount="0" totalsRowShown="0">
  <x:autoFilter ref="A1:AF5"/>
  <x:tableColumns count="32">
    <x:tableColumn id="1" name="Catalog ID"/>
    <x:tableColumn id="2" name="Title"/>
    <x:tableColumn id="3" name="Issue"/>
    <x:tableColumn id="4" name="Year"/>
    <x:tableColumn id="5" name="Publisher"/>
    <x:tableColumn id="6" name="Cover Artist"/>
    <x:tableColumn id="7" name="Variant/Edition"/>
    <x:tableColumn id="8" name="Homage Target"/>
    <x:tableColumn id="9" name="Homage Type"/>
    <x:tableColumn id="10" name="Subject/Character"/>
    <x:tableColumn id="11" name="Exclusive/Retailer"/>
    <x:tableColumn id="12" name="Convention/Event"/>
    <x:tableColumn id="13" name="Print Run/Ratio"/>
    <x:tableColumn id="14" name="Format/Finish"/>
    <x:tableColumn id="15" name="Country/Language"/>
    <x:tableColumn id="16" name="Release Date"/>
    <x:tableColumn id="17" name="Ownership"/>
    <x:tableColumn id="18" name="Ownership Evidence"/>
    <x:tableColumn id="19" name="Website Visibility"/>
    <x:tableColumn id="20" name="Website Slug"/>
    <x:tableColumn id="21" name="Website Title"/>
    <x:tableColumn id="22" name="Short Description"/>
    <x:tableColumn id="23" name="Lineage/Reference Notes"/>
    <x:tableColumn id="24" name="Collector Notes"/>
    <x:tableColumn id="25" name="Verification Status"/>
    <x:tableColumn id="26" name="Primary Source URL"/>
    <x:tableColumn id="27" name="Secondary Source URL"/>
    <x:tableColumn id="28" name="Cover Image Source URL"/>
    <x:tableColumn id="29" name="Image Filename"/>
    <x:tableColumn id="30" name="Artist Instagram"/>
    <x:tableColumn id="31" name="Publication Status"/>
    <x:tableColumn id="32" name="Research Add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1446605/alpha-flight-2?variant=4863752" TargetMode="External" Id="Ra84266d6f1c24dd0" /><Relationship Type="http://schemas.openxmlformats.org/officeDocument/2006/relationships/hyperlink" Target="https://leagueofcomicgeeks.com/profile/galko/lists/35835/cover-homage-alpha-flight-1" TargetMode="External" Id="Rb316d93ae8a2469c" /><Relationship Type="http://schemas.openxmlformats.org/officeDocument/2006/relationships/hyperlink" Target="https://s3.amazonaws.com/comicgeeks/comics/covers/medium-4863752.jpg" TargetMode="External" Id="R3e34c42ae702423a" /><Relationship Type="http://schemas.openxmlformats.org/officeDocument/2006/relationships/hyperlink" Target="https://leagueofcomicgeeks.com/comic/1446605/alpha-flight-2?variant=4863752" TargetMode="External" Id="R9ec6685cd5dc4953" /><Relationship Type="http://schemas.openxmlformats.org/officeDocument/2006/relationships/hyperlink" Target="https://leagueofcomicgeeks.com/profile/galko/lists/35835/cover-homage-alpha-flight-1" TargetMode="External" Id="R2985186aa1454c96" /><Relationship Type="http://schemas.openxmlformats.org/officeDocument/2006/relationships/hyperlink" Target="https://s3.amazonaws.com/comicgeeks/comics/covers/medium-4863752.jpg" TargetMode="External" Id="R1a171f35120f4fb6" /><Relationship Type="http://schemas.openxmlformats.org/officeDocument/2006/relationships/hyperlink" Target="https://leagueofcomicgeeks.com/comic/1446605/alpha-flight-2?variant=4863752" TargetMode="External" Id="R79449d59281c49b0" /><Relationship Type="http://schemas.openxmlformats.org/officeDocument/2006/relationships/hyperlink" Target="https://leagueofcomicgeeks.com/profile/galko/lists/35835/cover-homage-alpha-flight-1" TargetMode="External" Id="R9ac912b6607346e5" /><Relationship Type="http://schemas.openxmlformats.org/officeDocument/2006/relationships/hyperlink" Target="https://s3.amazonaws.com/comicgeeks/comics/covers/medium-4863752.jpg" TargetMode="External" Id="Ra31d65016d9942cc" /><Relationship Type="http://schemas.openxmlformats.org/officeDocument/2006/relationships/hyperlink" Target="https://leagueofcomicgeeks.com/comic/1446605/alpha-flight-2?variant=4863752" TargetMode="External" Id="R80d663582c4d4829" /><Relationship Type="http://schemas.openxmlformats.org/officeDocument/2006/relationships/hyperlink" Target="https://leagueofcomicgeeks.com/profile/galko/lists/35835/cover-homage-alpha-flight-1" TargetMode="External" Id="R4b64c36970e04b26" /><Relationship Type="http://schemas.openxmlformats.org/officeDocument/2006/relationships/hyperlink" Target="https://s3.amazonaws.com/comicgeeks/comics/covers/medium-4863752.jpg" TargetMode="External" Id="R7e68e2c9c2774bfd" /><Relationship Type="http://schemas.openxmlformats.org/officeDocument/2006/relationships/table" Target="/xl/tables/table1.xml" Id="R5bff247919404b6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3194852/alpha-flight-1" TargetMode="External" Id="R8411fac0d11140ab" /><Relationship Type="http://schemas.openxmlformats.org/officeDocument/2006/relationships/hyperlink" Target="https://leagueofcomicgeeks.com/comic/1446605/alpha-flight-2?variant=4863752" TargetMode="External" Id="Rcff616ff29284263" /><Relationship Type="http://schemas.openxmlformats.org/officeDocument/2006/relationships/hyperlink" Target="https://leagueofcomicgeeks.com/comic/2265155/alpha-flight-by-john-byrne-omnibus-hc?variant=3882634" TargetMode="External" Id="Rfb8166d382ca446d" /><Relationship Type="http://schemas.openxmlformats.org/officeDocument/2006/relationships/hyperlink" Target="https://leagueofcomicgeeks.com/comic/2265155/alpha-flight-by-john-byrne-omnibus-hc?variant=5558477" TargetMode="External" Id="R05fbabb8d4dd463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35835/cover-homage-alpha-flight-1" TargetMode="External" Id="Rf76b3b39833a4024" /><Relationship Type="http://schemas.openxmlformats.org/officeDocument/2006/relationships/hyperlink" Target="https://leagueofcomicgeeks.com/comic/3194852/alpha-flight-1" TargetMode="External" Id="Rb995fb5d58fc410b" /><Relationship Type="http://schemas.openxmlformats.org/officeDocument/2006/relationships/hyperlink" Target="https://marvel.fandom.com/wiki/Alpha_Flight_by_John_Byrne_Omnibus_Vol_1_1" TargetMode="External" Id="R94acb5390f4a47fd" /><Relationship Type="http://schemas.openxmlformats.org/officeDocument/2006/relationships/hyperlink" Target="https://marvel.fandom.com/wiki/Alpha_Flight_by_John_Byrne_Omnibus_Vol_1_1" TargetMode="External" Id="R813433ddcbe942b4" /><Relationship Type="http://schemas.openxmlformats.org/officeDocument/2006/relationships/hyperlink" Target="https://www.midtowncomics.com/product/1823982" TargetMode="External" Id="R2c537cb3c98f4c57" /><Relationship Type="http://schemas.openxmlformats.org/officeDocument/2006/relationships/hyperlink" Target="https://www.mycomicshop.com/search?TID=59080888" TargetMode="External" Id="Rbbc42d385b064126" /><Relationship Type="http://schemas.openxmlformats.org/officeDocument/2006/relationships/hyperlink" Target="https://www.ebay.com/p/10064289796" TargetMode="External" Id="R51f9fb7128ce4cc4" /><Relationship Type="http://schemas.openxmlformats.org/officeDocument/2006/relationships/hyperlink" Target="https://comicvine.gamespot.com/profile/cbishop/lists/homages-master-list/39411/" TargetMode="External" Id="Rd094d58d01864ba1" /><Relationship Type="http://schemas.openxmlformats.org/officeDocument/2006/relationships/hyperlink" Target="https://aiptcomics.com/2022/10/18/marvel-classic-homage-variant-covers-2023/" TargetMode="External" Id="Ra9aab0008fdc4abf" /><Relationship Type="http://schemas.openxmlformats.org/officeDocument/2006/relationships/hyperlink" Target="https://aiptcomics.com/2022/10/18/marvel-classic-homage-variant-covers-2023/" TargetMode="External" Id="R7a0c8e63b95d47d9" /><Relationship Type="http://schemas.openxmlformats.org/officeDocument/2006/relationships/hyperlink" Target="https://aiptcomics.com/2022/10/18/marvel-classic-homage-variant-covers-2023/" TargetMode="External" Id="R68041431ae8d4293" /><Relationship Type="http://schemas.openxmlformats.org/officeDocument/2006/relationships/hyperlink" Target="https://aiptcomics.com/2022/10/18/marvel-classic-homage-variant-covers-2023/" TargetMode="External" Id="R9b6056c689d34469" /><Relationship Type="http://schemas.openxmlformats.org/officeDocument/2006/relationships/hyperlink" Target="https://aiptcomics.com/2022/10/18/marvel-classic-homage-variant-covers-2023/" TargetMode="External" Id="R46df0f227cc643f8" /><Relationship Type="http://schemas.openxmlformats.org/officeDocument/2006/relationships/hyperlink" Target="https://aiptcomics.com/2022/10/18/marvel-classic-homage-variant-covers-2023/" TargetMode="External" Id="Rbe6e714c322e4f4c" /><Relationship Type="http://schemas.openxmlformats.org/officeDocument/2006/relationships/hyperlink" Target="https://aiptcomics.com/2022/10/18/marvel-classic-homage-variant-covers-2023/" TargetMode="External" Id="R97b8f000dbbb4808" /><Relationship Type="http://schemas.openxmlformats.org/officeDocument/2006/relationships/hyperlink" Target="https://aiptcomics.com/2022/10/18/marvel-classic-homage-variant-covers-2023/" TargetMode="External" Id="Rf2468fba89044c29" /><Relationship Type="http://schemas.openxmlformats.org/officeDocument/2006/relationships/hyperlink" Target="https://aiptcomics.com/2022/10/18/marvel-classic-homage-variant-covers-2023/" TargetMode="External" Id="R0367b0bbc1914003" /><Relationship Type="http://schemas.openxmlformats.org/officeDocument/2006/relationships/hyperlink" Target="https://aiptcomics.com/2022/10/18/marvel-classic-homage-variant-covers-2023/" TargetMode="External" Id="R07e8fac64a0a48fb" /><Relationship Type="http://schemas.openxmlformats.org/officeDocument/2006/relationships/hyperlink" Target="https://aiptcomics.com/2022/10/18/marvel-classic-homage-variant-covers-2023/" TargetMode="External" Id="Rdd879fd6bd4c4283" /></Relationships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8" hidden="0" customWidth="1"/>
    <x:col min="2" max="2" width="12" hidden="0" customWidth="1"/>
  </x:cols>
  <x:sheetData>
    <x:row r="1" ht="19.700000762939453" hidden="0">
      <x:c r="A1" s="1" t="s">
        <x:v>0</x:v>
      </x:c>
    </x:row>
    <x:row r="2" ht="54" hidden="0" customHeight="1">
      <x:c r="A2" s="24" t="str">
        <x:v>Original: Alpha Flight #1 (1983), August 1983. Cover by John Byrne; Terry Austin.</x:v>
      </x:c>
      <x:c r="B2" s="25"/>
    </x:row>
    <x:row r="3" ht="54" hidden="0" customHeight="1">
      <x:c r="A3" s="26" t="str">
        <x:v>Reviewed October 19, 2026. 2 distinct homage artworks; related editions remain in the catalog as references.</x:v>
      </x:c>
      <x:c r="B3" s="25"/>
    </x:row>
    <x:row r="4" ht="15" hidden="0">
      <x:c r="A4" s="4" t="s">
        <x:v>1</x:v>
      </x:c>
      <x:c r="B4" s="4" t="s">
        <x:v>2</x:v>
      </x:c>
    </x:row>
    <x:row r="5" ht="15" hidden="0">
      <x:c r="A5" s="5" t="s">
        <x:v>3</x:v>
      </x:c>
      <x:c r="B5" s="6" t="n">
        <x:f aca="0">COUNTA(Catalog!$A$2:$A$200)</x:f>
        <x:v>4</x:v>
      </x:c>
    </x:row>
    <x:row r="6" ht="15" hidden="0">
      <x:c r="A6" s="5" t="s">
        <x:v>4</x:v>
      </x:c>
      <x:c r="B6" s="6" t="n">
        <x:f aca="0">COUNTIF(Catalog!$Y$2:$Y$200,"Verified")</x:f>
        <x:v>4</x:v>
      </x:c>
    </x:row>
    <x:row r="7" ht="15" hidden="0">
      <x:c r="A7" s="5" t="s">
        <x:v>5</x:v>
      </x:c>
      <x:c r="B7" s="6" t="n">
        <x:f aca="0">COUNTIF(Catalog!$Y$2:$Y$200,"Partial")</x:f>
        <x:v>0</x:v>
      </x:c>
    </x:row>
    <x:row r="8" ht="15" hidden="0">
      <x:c r="A8" s="5" t="s">
        <x:v>6</x:v>
      </x:c>
      <x:c r="B8" s="6" t="n">
        <x:f aca="0">COUNTIF(Catalog!$Y$2:$Y$200,"Needs Review")</x:f>
        <x:v>0</x:v>
      </x:c>
    </x:row>
    <x:row r="9" ht="15" hidden="0">
      <x:c r="A9" s="5" t="s">
        <x:v>7</x:v>
      </x:c>
      <x:c r="B9" s="6" t="n">
        <x:f aca="0">COUNTIF(Catalog!$S$2:$S$200,"Show")</x:f>
        <x:v>2</x:v>
      </x:c>
    </x:row>
    <x:row r="10" ht="15" hidden="0">
      <x:c r="A10" s="5" t="s">
        <x:v>8</x:v>
      </x:c>
      <x:c r="B10" s="6" t="n">
        <x:f aca="0">COUNTIF(Catalog!$S$2:$S$200,"Hide")</x:f>
        <x:v>2</x:v>
      </x:c>
    </x:row>
    <x:row r="11" ht="15" hidden="0">
      <x:c r="A11" s="5" t="s">
        <x:v>9</x:v>
      </x:c>
      <x:c r="B11" s="6" t="n">
        <x:f aca="0">COUNTIF(Catalog!$AE$2:$AE$200,"Published")</x:f>
        <x:v>4</x:v>
      </x:c>
    </x:row>
    <x:row r="12" ht="15" hidden="0">
      <x:c r="A12" s="5" t="s">
        <x:v>10</x:v>
      </x:c>
      <x:c r="B12" s="6" t="n">
        <x:f aca="0">COUNTIF(Catalog!$AE$2:$AE$200,"Solicited/Upcoming")+COUNTIF(Catalog!$AE$2:$AE$200,"Coming Soon")</x:f>
        <x:v>0</x:v>
      </x:c>
    </x:row>
    <x:row r="13" ht="15" hidden="0">
      <x:c r="A13" s="5" t="s">
        <x:v>11</x:v>
      </x:c>
      <x:c r="B13" s="6" t="n">
        <x:f aca="0">COUNTIF(Catalog!$I$2:$I$200,"Direct homage")</x:f>
        <x:v>1</x:v>
      </x:c>
    </x:row>
    <x:row r="14" ht="15" hidden="0">
      <x:c r="A14" s="5" t="s">
        <x:v>12</x:v>
      </x:c>
      <x:c r="B14" s="6" t="n">
        <x:f aca="0">COUNTIF(Catalog!$I$2:$I$200,"Parody / homage")</x:f>
        <x:v>1</x:v>
      </x:c>
    </x:row>
    <x:row r="15" ht="15" hidden="0">
      <x:c r="A15" s="5" t="s">
        <x:v>13</x:v>
      </x:c>
      <x:c r="B15" s="6" t="n">
        <x:f aca="0">COUNTIFS(Catalog!$K$2:$K$200,"&lt;&gt;",Catalog!$K$2:$K$200,"&lt;&gt;Not documented in reviewed sources",Catalog!$K$2:$K$200,"&lt;&gt;Not applicable",Catalog!$K$2:$K$200,"&lt;&gt;No exclusive designation; regular solicited Marvel variant",Catalog!$K$2:$K$200,"&lt;&gt;No retailer-exclusive designation")</x:f>
        <x:v>0</x:v>
      </x:c>
    </x:row>
    <x:row r="16" ht="15" hidden="0">
      <x:c r="A16" s="5" t="str">
        <x:v>Records added this research pass</x:v>
      </x:c>
      <x:c r="B16" s="6" t="n">
        <x:f aca="0">COUNTIF(Catalog!$AF$2:$AF$200,"Deep search 2026-10-19")</x:f>
        <x:v>3</x:v>
      </x:c>
    </x:row>
    <x:row r="17" ht="15" hidden="0">
      <x:c r="A17" s="5" t="s">
        <x:v>14</x:v>
      </x:c>
      <x:c r="B17" s="7" t="n">
        <x:f aca="0">IF(B5=0,0,B6/B5)</x:f>
        <x:v>1</x:v>
      </x:c>
    </x:row>
    <x:row r="19" ht="15" hidden="0">
      <x:c r="A19" s="8" t="s">
        <x:v>15</x:v>
      </x:c>
    </x:row>
    <x:row r="20" ht="15" hidden="0">
      <x:c r="A20" s="9" t="s">
        <x:v>16</x:v>
      </x:c>
      <x:c r="B20" s="9" t="n">
        <x:f aca="0">COUNTIF(Catalog!$E$2:$E$200,A20)</x:f>
        <x:v>3</x:v>
      </x:c>
    </x:row>
    <x:row r="22" ht="15" hidden="0">
      <x:c r="A22" s="8" t="s">
        <x:v>17</x:v>
      </x:c>
    </x:row>
    <x:row r="23" ht="15" hidden="0">
      <x:c r="A23" s="9" t="s">
        <x:v>18</x:v>
      </x:c>
      <x:c r="B23" s="9" t="n">
        <x:f aca="0">COUNTIFS(Catalog!$D$2:$D$200,"&gt;=2000",Catalog!$D$2:$D$200,"&lt;=2009")</x:f>
        <x:v>0</x:v>
      </x:c>
    </x:row>
    <x:row r="24" ht="15" hidden="0">
      <x:c r="A24" s="9" t="s">
        <x:v>19</x:v>
      </x:c>
      <x:c r="B24" s="9" t="n">
        <x:f aca="0">COUNTIFS(Catalog!$D$2:$D$200,"&gt;=2010",Catalog!$D$2:$D$200,"&lt;=2019")</x:f>
        <x:v>0</x:v>
      </x:c>
    </x:row>
    <x:row r="25" ht="15" hidden="0">
      <x:c r="A25" s="9" t="s">
        <x:v>20</x:v>
      </x:c>
      <x:c r="B25" s="9" t="n">
        <x:f aca="0">COUNTIFS(Catalog!$D$2:$D$200,"&gt;=2020",Catalog!$D$2:$D$200,"&lt;=2029")</x:f>
        <x:v>4</x:v>
      </x:c>
    </x:row>
    <x:row r="27">
      <x:c r="A27" t="str">
        <x:v>Additional publishers</x:v>
      </x:c>
    </x:row>
    <x:row r="28">
      <x:c r="A28" t="str">
        <x:v>G-Man Comics</x:v>
      </x:c>
      <x:c r="B28" t="n">
        <x:f>COUNTIF(Catalog!$E$2:$E$200,A28)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5" hidden="0" customWidth="1"/>
    <x:col min="2" max="2" width="30" hidden="0" customWidth="1"/>
    <x:col min="3" max="4" width="7" hidden="0" customWidth="1"/>
    <x:col min="5" max="6" width="22" hidden="0" customWidth="1"/>
    <x:col min="7" max="7" width="42" hidden="0" customWidth="1"/>
    <x:col min="8" max="8" width="30" hidden="0" customWidth="1"/>
    <x:col min="9" max="9" width="16" hidden="0" customWidth="1"/>
    <x:col min="10" max="10" width="24" hidden="0" customWidth="1"/>
    <x:col min="11" max="11" width="26" hidden="0" customWidth="1"/>
    <x:col min="12" max="12" width="14" hidden="0" customWidth="1"/>
    <x:col min="13" max="13" width="24" hidden="0" customWidth="1"/>
    <x:col min="14" max="14" width="22" hidden="0" customWidth="1"/>
    <x:col min="15" max="15" width="14" hidden="0" customWidth="1"/>
    <x:col min="16" max="16" width="12" hidden="0" customWidth="1"/>
    <x:col min="17" max="17" width="11" hidden="0" customWidth="1"/>
    <x:col min="18" max="18" width="16" hidden="0" customWidth="1"/>
    <x:col min="19" max="19" width="12" hidden="0" customWidth="1"/>
    <x:col min="20" max="20" width="40" hidden="0" customWidth="1"/>
    <x:col min="21" max="21" width="48" hidden="0" customWidth="1"/>
    <x:col min="22" max="23" width="60" hidden="0" customWidth="1"/>
    <x:col min="24" max="24" width="70" hidden="0" customWidth="1"/>
    <x:col min="25" max="25" width="13" hidden="0" customWidth="1"/>
    <x:col min="26" max="28" width="50" hidden="0" customWidth="1"/>
    <x:col min="29" max="29" width="22" hidden="0" customWidth="1"/>
    <x:col min="30" max="30" width="14" hidden="0" customWidth="1"/>
    <x:col min="31" max="31" width="16" hidden="0" customWidth="1"/>
    <x:col min="32" max="32" width="22" hidden="0" customWidth="1"/>
  </x:cols>
  <x:sheetData>
    <x:row r="1" ht="30" hidden="0" customHeight="1">
      <x:c r="A1" s="10" t="s">
        <x:v>21</x:v>
      </x:c>
      <x:c r="B1" s="10" t="s">
        <x:v>22</x:v>
      </x:c>
      <x:c r="C1" s="10" t="s">
        <x:v>23</x:v>
      </x:c>
      <x:c r="D1" s="10" t="s">
        <x:v>24</x:v>
      </x:c>
      <x:c r="E1" s="10" t="s">
        <x:v>25</x:v>
      </x:c>
      <x:c r="F1" s="10" t="s">
        <x:v>26</x:v>
      </x:c>
      <x:c r="G1" s="10" t="s">
        <x:v>27</x:v>
      </x:c>
      <x:c r="H1" s="10" t="s">
        <x:v>28</x:v>
      </x:c>
      <x:c r="I1" s="10" t="s">
        <x:v>29</x:v>
      </x:c>
      <x:c r="J1" s="10" t="s">
        <x:v>30</x:v>
      </x:c>
      <x:c r="K1" s="10" t="s">
        <x:v>31</x:v>
      </x:c>
      <x:c r="L1" s="10" t="s">
        <x:v>32</x:v>
      </x:c>
      <x:c r="M1" s="10" t="s">
        <x:v>33</x:v>
      </x:c>
      <x:c r="N1" s="10" t="s">
        <x:v>34</x:v>
      </x:c>
      <x:c r="O1" s="10" t="s">
        <x:v>35</x:v>
      </x:c>
      <x:c r="P1" s="10" t="s">
        <x:v>36</x:v>
      </x:c>
      <x:c r="Q1" s="10" t="s">
        <x:v>37</x:v>
      </x:c>
      <x:c r="R1" s="10" t="s">
        <x:v>38</x:v>
      </x:c>
      <x:c r="S1" s="10" t="s">
        <x:v>39</x:v>
      </x:c>
      <x:c r="T1" s="10" t="s">
        <x:v>40</x:v>
      </x:c>
      <x:c r="U1" s="10" t="s">
        <x:v>41</x:v>
      </x:c>
      <x:c r="V1" s="10" t="s">
        <x:v>42</x:v>
      </x:c>
      <x:c r="W1" s="10" t="s">
        <x:v>43</x:v>
      </x:c>
      <x:c r="X1" s="10" t="s">
        <x:v>44</x:v>
      </x:c>
      <x:c r="Y1" s="10" t="s">
        <x:v>45</x:v>
      </x:c>
      <x:c r="Z1" s="10" t="s">
        <x:v>46</x:v>
      </x:c>
      <x:c r="AA1" s="10" t="s">
        <x:v>47</x:v>
      </x:c>
      <x:c r="AB1" s="10" t="s">
        <x:v>48</x:v>
      </x:c>
      <x:c r="AC1" s="10" t="s">
        <x:v>49</x:v>
      </x:c>
      <x:c r="AD1" s="10" t="s">
        <x:v>50</x:v>
      </x:c>
      <x:c r="AE1" s="10" t="s">
        <x:v>51</x:v>
      </x:c>
      <x:c r="AF1" s="10" t="s">
        <x:v>52</x:v>
      </x:c>
    </x:row>
    <x:row r="2" ht="84" hidden="0" customHeight="1">
      <x:c r="A2" s="21" t="str">
        <x:v>CL-AF1-0001</x:v>
      </x:c>
      <x:c r="B2" s="21" t="str">
        <x:v>Alpha Flight</x:v>
      </x:c>
      <x:c r="C2" s="21" t="str">
        <x:v>#2</x:v>
      </x:c>
      <x:c r="D2" s="20" t="n">
        <x:v>2023</x:v>
      </x:c>
      <x:c r="E2" s="21" t="str">
        <x:v>Marvel Comics</x:v>
      </x:c>
      <x:c r="F2" s="21" t="str">
        <x:v>Dan Panosian</x:v>
      </x:c>
      <x:c r="G2" s="21" t="str">
        <x:v>Dan Panosian Homage Variant</x:v>
      </x:c>
      <x:c r="H2" s="21" t="str">
        <x:v>Alpha Flight #1 (1983, John Byrne &amp; Terry Austin)</x:v>
      </x:c>
      <x:c r="I2" s="21" t="str">
        <x:v>Direct homage</x:v>
      </x:c>
      <x:c r="J2" s="21" t="str">
        <x:v>Guardian (James MacDonald Hudson); Puck (Eugene Judd); Shaman (Michael Twoyoungmen); Snowbird (Narya); Aurora (Jeanne-Marie Beaubier); Northstar (Jean-Paul Beaubier); Nemesis; Fang (Akihiro); Box Sentinel</x:v>
      </x:c>
      <x:c r="K2" s="21" t="str">
        <x:v>No exclusive designation; regular solicited Marvel variant</x:v>
      </x:c>
      <x:c r="L2" s="21" t="str">
        <x:v>No convention designation</x:v>
      </x:c>
      <x:c r="M2" s="21" t="str">
        <x:v>No ratio advertised; total print run not publicly confirmed</x:v>
      </x:c>
      <x:c r="N2" s="21" t="str">
        <x:v>Variant cover</x:v>
      </x:c>
      <x:c r="O2" s="21" t="str">
        <x:v>US / English</x:v>
      </x:c>
      <x:c r="P2" s="19" t="n">
        <x:v>45189</x:v>
      </x:c>
      <x:c r="Q2" s="21" t="str">
        <x:v>Not Owned</x:v>
      </x:c>
      <x:c r="R2" s="21" t="str">
        <x:v>No ownership evidence supplied</x:v>
      </x:c>
      <x:c r="S2" s="21" t="str">
        <x:v>Show</x:v>
      </x:c>
      <x:c r="T2" s="21" t="str">
        <x:v>alpha-flight-2-2023-dan-panosian-homage-variant-alpha-flight-1-1983-homage</x:v>
      </x:c>
      <x:c r="U2" s="21" t="str">
        <x:v>Alpha Flight #2 (2023) – Dan Panosian Homage Variant | Alpha Flight #1 (1983) Homage</x:v>
      </x:c>
      <x:c r="V2" s="21" t="str">
        <x:v>Alpha Flight #2 (Marvel Comics, 2023) restages Alpha Flight #1 (1983, John Byrne &amp; Terry Austin), starring Alpha Flight.</x:v>
      </x:c>
      <x:c r="W2" s="21" t="str">
        <x:v>Panosian restages Alpha Flight #1 (1983), retaining the yellow background, the advancing team amid flanking heroes, and Puck in front. Exact cover signed Panosian [after] Byrne. Publisher solicitation credits Panosian; GCD issue 2571201 independently names the Alpha Flight #1 target.</x:v>
      </x:c>
      <x:c r="X2" s="21" t="str">
        <x:v>JUL230610; UPC 75960620613100221. Released September 20, 2023. No limited incentive ratio advertised. Original PDF thumbnail replaced with the native 1186 × 1800 publisher-supplied retailer image. Other 2023 series homages target X-Men #100 (#1), Alpha Flight #6 (#3), Alpha Flight #4 (#4), and Alpha Flight #106 (#5); they do not belong to this lineage. Some depicted identities remain unresolved.</x:v>
      </x:c>
      <x:c r="Y2" s="22" t="str">
        <x:v>Verified</x:v>
      </x:c>
      <x:c r="Z2" s="23" t="str">
        <x:v>https://prhcomics.com/wp-content/uploads/2023/06/PREVIEWS2021022_FINAL_SEPT_2023.pdf</x:v>
      </x:c>
      <x:c r="AA2" s="23" t="str">
        <x:v>https://shop.thirdeyecomics.com/products/jul230610-alpha-flight-2-of-5-dan-panosian-homage-var</x:v>
      </x:c>
      <x:c r="AB2" s="23" t="str">
        <x:v>https://cdn.shopify.com/s/files/1/0625/4975/4108/files/marvel-comic-books-alpha-flight-2-of-5-dan-panosian-homage-var-75960620613100221-jul230610-39429170233596.jpg?v=1762407695</x:v>
      </x:c>
      <x:c r="AC2" s="21" t="str">
        <x:v>CL-AF1-0001.jpg</x:v>
      </x:c>
      <x:c r="AD2" s="21" t="str">
        <x:v>Not independently verified</x:v>
      </x:c>
      <x:c r="AE2" s="21" t="str">
        <x:v>Published</x:v>
      </x:c>
      <x:c r="AF2" s="21" t="str">
        <x:v>Reviewed 2026-10-19</x:v>
      </x:c>
    </x:row>
    <x:row r="3" ht="48" hidden="0" customHeight="1">
      <x:c r="A3" s="21" t="str">
        <x:v>CL-AF1-0002</x:v>
      </x:c>
      <x:c r="B3" s="21" t="str">
        <x:v>Global G-Men</x:v>
      </x:c>
      <x:c r="C3" s="21" t="str">
        <x:v>#1</x:v>
      </x:c>
      <x:c r="D3" s="20" t="n">
        <x:v>2025</x:v>
      </x:c>
      <x:c r="E3" s="21" t="str">
        <x:v>G-Man Comics</x:v>
      </x:c>
      <x:c r="F3" s="21" t="str">
        <x:v>Gilbert Monsanto</x:v>
      </x:c>
      <x:c r="G3" s="21" t="str">
        <x:v>Standard cover — Alpha Flight #1 homage</x:v>
      </x:c>
      <x:c r="H3" s="21" t="str">
        <x:v>Alpha Flight #1 (1983, John Byrne &amp; Terry Austin)</x:v>
      </x:c>
      <x:c r="I3" s="21" t="str">
        <x:v>Parody / homage</x:v>
      </x:c>
      <x:c r="J3" s="21" t="str">
        <x:v>The G-Men; Bayan Knights</x:v>
      </x:c>
      <x:c r="K3" s="21" t="str">
        <x:v>No retailer-exclusive designation</x:v>
      </x:c>
      <x:c r="L3" s="21" t="str">
        <x:v>No convention designation</x:v>
      </x:c>
      <x:c r="M3" s="21" t="str">
        <x:v>Total print run not publicly confirmed</x:v>
      </x:c>
      <x:c r="N3" s="21" t="str">
        <x:v>Standard color cover</x:v>
      </x:c>
      <x:c r="O3" s="21" t="str">
        <x:v>US / English</x:v>
      </x:c>
      <x:c r="P3" s="19" t="str">
        <x:v>2025-11 (exact day not publicly confirmed)</x:v>
      </x:c>
      <x:c r="Q3" s="21" t="str">
        <x:v>Not Owned</x:v>
      </x:c>
      <x:c r="R3" s="21" t="str">
        <x:v>No ownership evidence supplied</x:v>
      </x:c>
      <x:c r="S3" s="21" t="str">
        <x:v>Show</x:v>
      </x:c>
      <x:c r="T3" s="21" t="str">
        <x:v>global-g-men-1-2025-standard-cover-alpha-flight-1-homage-alpha-flight-1-1983-homage</x:v>
      </x:c>
      <x:c r="U3" s="21" t="str">
        <x:v>Global G-Men #1 (2025) – Standard cover — Alpha Flight #1 homage | Alpha Flight #1 (1983) Lineage</x:v>
      </x:c>
      <x:c r="V3" s="21" t="str">
        <x:v>The G-Men and Bayan Knights restage the advancing-team composition of Alpha Flight #1.</x:v>
      </x:c>
      <x:c r="W3" s="21" t="str">
        <x:v>Exact cover signed Monsanto 2025 after Byrne 1983. Publisher checklist dates Global G-Men #1 to November 2025. Publisher solicitation names Monsanto as cover artist and describes a 20-page, $10 comic. A homage roundup prepared with publisher Rik Offenberger explicitly identifies Alpha Flight #1 as the target.</x:v>
      </x:c>
      <x:c r="X3" s="21" t="str">
        <x:v>Published November 2025; exact day not established. Cover is a native 600 × 900 scan. Individual identities within the large independent-comics cast require further publisher confirmation. Available native image below preferred900×1400; no upscaling. Some depicted identities remain unresolved.</x:v>
      </x:c>
      <x:c r="Y3" s="22" t="str">
        <x:v>Verified</x:v>
      </x:c>
      <x:c r="Z3" s="23" t="str">
        <x:v>https://g-man-comics.com/check-list/</x:v>
      </x:c>
      <x:c r="AA3" s="23" t="str">
        <x:v>https://www.firstcomicsnews.com/g-man-comics-november-2025-solicitations/</x:v>
      </x:c>
      <x:c r="AB3" s="23" t="str">
        <x:v>https://www.firstcomicsnews.com/wp-content/uploads/2025/05/Global-G-Men-1-Gilbert-Monsanto.png</x:v>
      </x:c>
      <x:c r="AC3" s="21" t="str">
        <x:v>CL-AF1-0002.jpg</x:v>
      </x:c>
      <x:c r="AD3" s="21" t="str">
        <x:v>Not independently verified</x:v>
      </x:c>
      <x:c r="AE3" s="21" t="str">
        <x:v>Published</x:v>
      </x:c>
      <x:c r="AF3" s="21" t="str">
        <x:v>Deep search 2026-10-19</x:v>
      </x:c>
    </x:row>
    <x:row r="4" ht="192" hidden="0" customHeight="1">
      <x:c r="A4" s="21" t="str">
        <x:v>CL-AF1-0003</x:v>
      </x:c>
      <x:c r="B4" s="21" t="str">
        <x:v>Alpha Flight by John Byrne Omnibus</x:v>
      </x:c>
      <x:c r="C4" s="21" t="str">
        <x:v>HC</x:v>
      </x:c>
      <x:c r="D4" s="20" t="n">
        <x:v>2023</x:v>
      </x:c>
      <x:c r="E4" s="21" t="str">
        <x:v>Marvel Comics</x:v>
      </x:c>
      <x:c r="F4" s="21" t="str">
        <x:v>John Byrne; Terry Austin</x:v>
      </x:c>
      <x:c r="G4" s="21" t="str">
        <x:v>2023 new printing — Byrne first-issue cover</x:v>
      </x:c>
      <x:c r="H4" s="21" t="str">
        <x:v>Alpha Flight #1 (1983)</x:v>
      </x:c>
      <x:c r="I4" s="21" t="str">
        <x:v>Reused-art reference</x:v>
      </x:c>
      <x:c r="J4" s="21" t="str">
        <x:v>Aurora (Jeanne-Marie Beaubier); Snowbird (Narya); Northstar (Jean-Paul Beaubier); Sasquatch (Walter Langkowski); Marrina; Guardian (James MacDonald Hudson); Shaman (Michael Twoyoungmen); Puck (Eugene Judd); Spider-Man (Peter Parker); Cyclops (Scott Summers); Nightcrawler (Kurt Wagner); Doctor Strange (Stephen Strange); Captain America (Steve Rogers); Thor; Thing (Ben Grimm); Mister Fantastic (Reed Richards); Invisible Woman (Sue Storm); Daredevil (Matt Murdock)</x:v>
      </x:c>
      <x:c r="K4" s="21" t="str">
        <x:v>No retailer-exclusive designation</x:v>
      </x:c>
      <x:c r="L4" s="21" t="str">
        <x:v>No convention designation</x:v>
      </x:c>
      <x:c r="M4" s="21" t="str">
        <x:v>Total print run not publicly confirmed</x:v>
      </x:c>
      <x:c r="N4" s="21" t="str">
        <x:v>Hardcover omnibus; printed color dust jacket</x:v>
      </x:c>
      <x:c r="O4" s="21" t="str">
        <x:v>US / English</x:v>
      </x:c>
      <x:c r="P4" s="19" t="n">
        <x:v>45224</x:v>
      </x:c>
      <x:c r="Q4" s="21" t="str">
        <x:v>Not Owned</x:v>
      </x:c>
      <x:c r="R4" s="21" t="str">
        <x:v>No ownership evidence supplied</x:v>
      </x:c>
      <x:c r="S4" s="21" t="str">
        <x:v>Hide</x:v>
      </x:c>
      <x:c r="T4" s="21" t="str">
        <x:v>alpha-flight-by-john-byrne-omnibus-hc-2023-2023-new-printing-byrne-first-issue-cover-alpha-flight-1-1983-homage</x:v>
      </x:c>
      <x:c r="U4" s="21" t="str">
        <x:v>Alpha Flight by John Byrne Omnibus HC (2023) – 2023 new printing — Byrne first-issue cover | Alpha Flight #1 (1983) Lineage</x:v>
      </x:c>
      <x:c r="V4" s="21" t="str">
        <x:v>2023 omnibus edition reuses the established Alpha Flight #1 (1983) artwork; documented as a related edition rather than a newly drawn homage.</x:v>
      </x:c>
      <x:c r="W4" s="21" t="str">
        <x:v>PDF-listed edition retained as related reference. Reuses Alpha Flight #1 (1983) artwork. Both cover options are explicitly distinguished in publisher solicitation.</x:v>
      </x:c>
      <x:c r="X4" s="21" t="str">
        <x:v>The PDF source labels the two cover options inconsistently. Publisher solicitation calls the composition surrounded by Marvel heroes the Byrne first-issue cover; the isolated team on yellow is the Byrne Marvel Age direct-market cover. Publisher release date is October 25, 2023; the PDF list gives October 24. Neither edition contains newly drawn cover artwork for 2023. Available native image below preferred900×1400; no upscaling. Reference or related edition; excluded from distinct-artwork gallery.</x:v>
      </x:c>
      <x:c r="Y4" s="22" t="str">
        <x:v>Verified</x:v>
      </x:c>
      <x:c r="Z4" s="23" t="str">
        <x:v>https://www.marvel.com/comics/collection/107765/</x:v>
      </x:c>
      <x:c r="AA4" s="23" t="str">
        <x:v>https://alternateworlds.com.au/wp-content/uploads/2023/02/Marvel_PREVIEWS_MAY_2023.pdf</x:v>
      </x:c>
      <x:c r="AB4" s="23" t="str">
        <x:v>https://images.penguinrandomhouse.com/cover/700jpg/9781302952716</x:v>
      </x:c>
      <x:c r="AC4" s="21" t="str">
        <x:v>CL-AF1-0003.jpg</x:v>
      </x:c>
      <x:c r="AD4" s="21" t="str">
        <x:v>Not independently verified</x:v>
      </x:c>
      <x:c r="AE4" s="21" t="str">
        <x:v>Published</x:v>
      </x:c>
      <x:c r="AF4" s="21" t="str">
        <x:v>Deep search 2026-10-19</x:v>
      </x:c>
    </x:row>
    <x:row r="5" ht="96" hidden="0" customHeight="1">
      <x:c r="A5" s="21" t="str">
        <x:v>CL-AF1-0004</x:v>
      </x:c>
      <x:c r="B5" s="21" t="str">
        <x:v>Alpha Flight by John Byrne Omnibus</x:v>
      </x:c>
      <x:c r="C5" s="21" t="str">
        <x:v>HC</x:v>
      </x:c>
      <x:c r="D5" s="20" t="n">
        <x:v>2023</x:v>
      </x:c>
      <x:c r="E5" s="21" t="str">
        <x:v>Marvel Comics</x:v>
      </x:c>
      <x:c r="F5" s="21" t="str">
        <x:v>John Byrne</x:v>
      </x:c>
      <x:c r="G5" s="21" t="str">
        <x:v>2023 new printing — Byrne Marvel Age DM cover</x:v>
      </x:c>
      <x:c r="H5" s="21" t="str">
        <x:v>Marvel Age #2 (1983)</x:v>
      </x:c>
      <x:c r="I5" s="21" t="str">
        <x:v>Reused-art reference</x:v>
      </x:c>
      <x:c r="J5" s="21" t="str">
        <x:v>Aurora (Jeanne-Marie Beaubier); Snowbird (Narya); Northstar (Jean-Paul Beaubier); Sasquatch (Walter Langkowski); Marrina; Guardian (James MacDonald Hudson); Shaman (Michael Twoyoungmen); Puck (Eugene Judd)</x:v>
      </x:c>
      <x:c r="K5" s="21" t="str">
        <x:v>No retailer-exclusive designation</x:v>
      </x:c>
      <x:c r="L5" s="21" t="str">
        <x:v>No convention designation</x:v>
      </x:c>
      <x:c r="M5" s="21" t="str">
        <x:v>Total print run not publicly confirmed</x:v>
      </x:c>
      <x:c r="N5" s="21" t="str">
        <x:v>Hardcover omnibus; printed color dust jacket</x:v>
      </x:c>
      <x:c r="O5" s="21" t="str">
        <x:v>US / English</x:v>
      </x:c>
      <x:c r="P5" s="19" t="n">
        <x:v>45224</x:v>
      </x:c>
      <x:c r="Q5" s="21" t="str">
        <x:v>Not Owned</x:v>
      </x:c>
      <x:c r="R5" s="21" t="str">
        <x:v>No ownership evidence supplied</x:v>
      </x:c>
      <x:c r="S5" s="21" t="str">
        <x:v>Hide</x:v>
      </x:c>
      <x:c r="T5" s="21" t="str">
        <x:v>alpha-flight-by-john-byrne-omnibus-hc-2023-2023-new-printing-byrne-marvel-age-dm-cover-alpha-flight-1-1983-homage</x:v>
      </x:c>
      <x:c r="U5" s="21" t="str">
        <x:v>Alpha Flight by John Byrne Omnibus HC (2023) – 2023 new printing — Byrne Marvel Age DM cover | Alpha Flight #1 (1983) Lineage</x:v>
      </x:c>
      <x:c r="V5" s="21" t="str">
        <x:v>2023 omnibus edition reuses the established Marvel Age #2 (1983) artwork; documented as a related edition rather than a newly drawn homage.</x:v>
      </x:c>
      <x:c r="W5" s="21" t="str">
        <x:v>PDF-listed edition retained as related reference. Reuses Marvel Age #2 (1983) artwork. Both cover options are explicitly distinguished in publisher solicitation.</x:v>
      </x:c>
      <x:c r="X5" s="21" t="str">
        <x:v>The PDF source labels the two cover options inconsistently. Publisher solicitation calls the composition surrounded by Marvel heroes the Byrne first-issue cover; the isolated team on yellow is the Byrne Marvel Age direct-market cover. Publisher release date is October 25, 2023; the PDF list gives October 24. Neither edition contains newly drawn cover artwork for 2023. Available native image below preferred900×1400; no upscaling. Reference or related edition; excluded from distinct-artwork gallery.</x:v>
      </x:c>
      <x:c r="Y5" s="22" t="str">
        <x:v>Verified</x:v>
      </x:c>
      <x:c r="Z5" s="23" t="str">
        <x:v>https://www.marvel.com/comics/collection/107765/</x:v>
      </x:c>
      <x:c r="AA5" s="23" t="str">
        <x:v>https://alternateworlds.com.au/wp-content/uploads/2023/02/Marvel_PREVIEWS_MAY_2023.pdf</x:v>
      </x:c>
      <x:c r="AB5" s="23" t="str">
        <x:v>https://conskipper.com/wp-content/uploads/2023/10/Alpha-Flight-Omnibus.jpg</x:v>
      </x:c>
      <x:c r="AC5" s="21" t="str">
        <x:v>CL-AF1-0004.jpg</x:v>
      </x:c>
      <x:c r="AD5" s="21" t="str">
        <x:v>Not independently verified</x:v>
      </x:c>
      <x:c r="AE5" s="21" t="str">
        <x:v>Published</x:v>
      </x:c>
      <x:c r="AF5" s="21" t="str">
        <x:v>Deep search 2026-10-19</x:v>
      </x:c>
    </x:row>
  </x:sheetData>
  <x:dataValidations count="4">
    <x:dataValidation type="list" errorStyle="stop" operator="between" allowBlank="1" showDropDown="0" showInputMessage="0" showErrorMessage="0" sqref="Y2:Y200">
      <x:formula1>"Verified,Partial,Needs Review"</x:formula1>
      <x:formula2>0</x:formula2>
    </x:dataValidation>
    <x:dataValidation type="list" errorStyle="stop" operator="between" allowBlank="1" showDropDown="0" showInputMessage="0" showErrorMessage="0" sqref="S2:S200">
      <x:formula1>"Show,Hide"</x:formula1>
      <x:formula2>0</x:formula2>
    </x:dataValidation>
    <x:dataValidation type="list" errorStyle="stop" operator="between" allowBlank="1" showDropDown="0" showInputMessage="0" showErrorMessage="0" sqref="Q2:Q200">
      <x:formula1>"Not Owned,Owned,Wishlist"</x:formula1>
      <x:formula2>0</x:formula2>
    </x:dataValidation>
    <x:dataValidation type="list" errorStyle="stop" operator="between" allowBlank="1" showDropDown="0" showInputMessage="0" showErrorMessage="0" sqref="I2:I200">
      <x:formula1>"Direct homage,Parody / homage,Swipe / reference"</x:formula1>
      <x:formula2>0</x:formula2>
    </x:dataValidation>
  </x:dataValidations>
  <x:hyperlinks>
    <x:hyperlink xmlns:r="http://schemas.openxmlformats.org/officeDocument/2006/relationships" ref="Z2" r:id="Ra84266d6f1c24dd0"/>
    <x:hyperlink xmlns:r="http://schemas.openxmlformats.org/officeDocument/2006/relationships" ref="AA2" r:id="Rb316d93ae8a2469c"/>
    <x:hyperlink xmlns:r="http://schemas.openxmlformats.org/officeDocument/2006/relationships" ref="AB2" r:id="R3e34c42ae702423a"/>
    <x:hyperlink xmlns:r="http://schemas.openxmlformats.org/officeDocument/2006/relationships" ref="Z3" r:id="R9ec6685cd5dc4953"/>
    <x:hyperlink xmlns:r="http://schemas.openxmlformats.org/officeDocument/2006/relationships" ref="AA3" r:id="R2985186aa1454c96"/>
    <x:hyperlink xmlns:r="http://schemas.openxmlformats.org/officeDocument/2006/relationships" ref="AB3" r:id="R1a171f35120f4fb6"/>
    <x:hyperlink xmlns:r="http://schemas.openxmlformats.org/officeDocument/2006/relationships" ref="Z4" r:id="R79449d59281c49b0"/>
    <x:hyperlink xmlns:r="http://schemas.openxmlformats.org/officeDocument/2006/relationships" ref="AA4" r:id="R9ac912b6607346e5"/>
    <x:hyperlink xmlns:r="http://schemas.openxmlformats.org/officeDocument/2006/relationships" ref="AB4" r:id="Ra31d65016d9942cc"/>
    <x:hyperlink xmlns:r="http://schemas.openxmlformats.org/officeDocument/2006/relationships" ref="Z5" r:id="R80d663582c4d4829"/>
    <x:hyperlink xmlns:r="http://schemas.openxmlformats.org/officeDocument/2006/relationships" ref="AA5" r:id="R4b64c36970e04b26"/>
    <x:hyperlink xmlns:r="http://schemas.openxmlformats.org/officeDocument/2006/relationships" ref="AB5" r:id="R7e68e2c9c2774bfd"/>
  </x:hyperlinks>
  <x:pageMargins left="0.7" right="0.7" top="0.75" bottom="0.75" header="0.3" footer="0.3"/>
  <x:tableParts count="1">
    <x:tablePart xmlns:r="http://schemas.openxmlformats.org/officeDocument/2006/relationships" r:id="R5bff247919404b68"/>
  </x:tableParts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" hidden="0" customWidth="1"/>
    <x:col min="2" max="2" width="60" hidden="0" customWidth="1"/>
    <x:col min="3" max="3" width="14" hidden="0" customWidth="1"/>
    <x:col min="4" max="4" width="70" hidden="0" customWidth="1"/>
    <x:col min="5" max="5" width="45" hidden="0" customWidth="1"/>
  </x:cols>
  <x:sheetData>
    <x:row r="1" ht="15" hidden="0">
      <x:c r="A1" s="4" t="s">
        <x:v>53</x:v>
      </x:c>
      <x:c r="B1" s="4" t="s">
        <x:v>54</x:v>
      </x:c>
      <x:c r="C1" s="4" t="s">
        <x:v>55</x:v>
      </x:c>
      <x:c r="D1" s="4" t="s">
        <x:v>56</x:v>
      </x:c>
      <x:c r="E1" s="4" t="s">
        <x:v>57</x:v>
      </x:c>
    </x:row>
    <x:row r="2" ht="15" hidden="0">
      <x:c r="A2" s="11" t="n">
        <x:v>1</x:v>
      </x:c>
      <x:c r="B2" s="11" t="s">
        <x:v>58</x:v>
      </x:c>
      <x:c r="C2" s="11" t="s">
        <x:v>59</x:v>
      </x:c>
      <x:c r="D2" s="13" t="s">
        <x:v>60</x:v>
      </x:c>
      <x:c r="E2" s="14" t="s">
        <x:v>61</x:v>
      </x:c>
    </x:row>
    <x:row r="3" ht="15" hidden="0">
      <x:c r="A3" s="11" t="n">
        <x:v>2</x:v>
      </x:c>
      <x:c r="B3" s="11" t="s">
        <x:v>62</x:v>
      </x:c>
      <x:c r="C3" s="11" t="s">
        <x:v>63</x:v>
      </x:c>
      <x:c r="D3" s="13" t="s">
        <x:v>64</x:v>
      </x:c>
      <x:c r="E3" s="11" t="s">
        <x:v>65</x:v>
      </x:c>
    </x:row>
    <x:row r="4" ht="23.850000381469727" hidden="0">
      <x:c r="A4" s="11" t="n">
        <x:v>3</x:v>
      </x:c>
      <x:c r="B4" s="11" t="s">
        <x:v>66</x:v>
      </x:c>
      <x:c r="C4" s="11" t="s">
        <x:v>67</x:v>
      </x:c>
      <x:c r="D4" s="13" t="s">
        <x:v>68</x:v>
      </x:c>
      <x:c r="E4" s="14" t="str">
        <x:v>CL-AF1-0004 — related reused-art reference; excluded from homage count</x:v>
      </x:c>
    </x:row>
    <x:row r="5" ht="23.850000381469727" hidden="0">
      <x:c r="A5" s="11" t="n">
        <x:v>4</x:v>
      </x:c>
      <x:c r="B5" s="11" t="s">
        <x:v>69</x:v>
      </x:c>
      <x:c r="C5" s="11" t="s">
        <x:v>67</x:v>
      </x:c>
      <x:c r="D5" s="13" t="s">
        <x:v>70</x:v>
      </x:c>
      <x:c r="E5" s="14" t="str">
        <x:v>CL-AF1-0003 — related reused-art reference; excluded from homage count</x:v>
      </x:c>
    </x:row>
    <x:row r="6" ht="15" hidden="0">
      <x:c r="B6" s="6" t="s">
        <x:v>71</x:v>
      </x:c>
      <x:c r="C6" s="15" t="n">
        <x:f aca="0">COUNTA(B2:B5)</x:f>
        <x:v>4</x:v>
      </x:c>
    </x:row>
    <x:row r="7" ht="15" hidden="0">
      <x:c r="B7" s="6" t="s">
        <x:v>72</x:v>
      </x:c>
      <x:c r="C7" s="15" t="n">
        <x:f aca="0">COUNTIF(E2:E5,"CL-*")+COUNTIF(E2:E5,"Consolidated*")</x:f>
        <x:v>0</x:v>
      </x:c>
    </x:row>
    <x:row r="8" ht="15" hidden="0">
      <x:c r="B8" s="6" t="s">
        <x:v>73</x:v>
      </x:c>
      <x:c r="C8" s="15" t="n">
        <x:f aca="0">COUNTIF(E2:E5,"Excluded*")</x:f>
        <x:v>0</x:v>
      </x:c>
    </x:row>
  </x:sheetData>
  <x:hyperlinks>
    <x:hyperlink xmlns:r="http://schemas.openxmlformats.org/officeDocument/2006/relationships" ref="D2" r:id="R8411fac0d11140ab"/>
    <x:hyperlink xmlns:r="http://schemas.openxmlformats.org/officeDocument/2006/relationships" ref="D3" r:id="Rcff616ff29284263"/>
    <x:hyperlink xmlns:r="http://schemas.openxmlformats.org/officeDocument/2006/relationships" ref="D4" r:id="Rfb8166d382ca446d"/>
    <x:hyperlink xmlns:r="http://schemas.openxmlformats.org/officeDocument/2006/relationships" ref="D5" r:id="R05fbabb8d4dd463b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5" hidden="0" customWidth="1"/>
    <x:col min="2" max="2" width="18" hidden="0" customWidth="1"/>
    <x:col min="3" max="4" width="60" hidden="0" customWidth="1"/>
    <x:col min="5" max="5" width="45" hidden="0" customWidth="1"/>
  </x:cols>
  <x:sheetData>
    <x:row r="1" ht="15" hidden="0">
      <x:c r="A1" s="4" t="s">
        <x:v>74</x:v>
      </x:c>
      <x:c r="B1" s="4" t="s">
        <x:v>75</x:v>
      </x:c>
      <x:c r="C1" s="4" t="s">
        <x:v>76</x:v>
      </x:c>
      <x:c r="D1" s="4" t="s">
        <x:v>77</x:v>
      </x:c>
      <x:c r="E1" s="4" t="s">
        <x:v>78</x:v>
      </x:c>
    </x:row>
    <x:row r="2" ht="23.850000381469727" hidden="0">
      <x:c r="A2" s="11" t="s">
        <x:v>79</x:v>
      </x:c>
      <x:c r="B2" s="11" t="s">
        <x:v>80</x:v>
      </x:c>
      <x:c r="C2" s="11" t="s">
        <x:v>81</x:v>
      </x:c>
      <x:c r="D2" s="13" t="s">
        <x:v>82</x:v>
      </x:c>
      <x:c r="E2" s="11"/>
    </x:row>
    <x:row r="3" ht="15" hidden="0">
      <x:c r="A3" s="11" t="s">
        <x:v>83</x:v>
      </x:c>
      <x:c r="B3" s="11" t="s">
        <x:v>84</x:v>
      </x:c>
      <x:c r="C3" s="11" t="s">
        <x:v>85</x:v>
      </x:c>
      <x:c r="D3" s="13" t="s">
        <x:v>60</x:v>
      </x:c>
      <x:c r="E3" s="11"/>
    </x:row>
    <x:row r="4" ht="23.850000381469727" hidden="0">
      <x:c r="A4" s="11" t="s">
        <x:v>86</x:v>
      </x:c>
      <x:c r="B4" s="11" t="str">
        <x:v>Related reference — CL-AF1-0004</x:v>
      </x:c>
      <x:c r="C4" s="11" t="str">
        <x:v>DM 2023 reuses the isolated-team Marvel Age #2 artwork. Previous swapped cover attribution superseded; not a new homage.</x:v>
      </x:c>
      <x:c r="D4" s="13" t="str">
        <x:v>https://alternateworlds.com.au/wp-content/uploads/2023/02/Marvel_PREVIEWS_MAY_2023.pdf</x:v>
      </x:c>
      <x:c r="E4" s="11" t="str">
        <x:v>Preserved as an explicitly excluded related edition.</x:v>
      </x:c>
    </x:row>
    <x:row r="5" ht="23.850000381469727" hidden="0">
      <x:c r="A5" s="11" t="s">
        <x:v>87</x:v>
      </x:c>
      <x:c r="B5" s="11" t="str">
        <x:v>Related reference — CL-AF1-0003</x:v>
      </x:c>
      <x:c r="C5" s="11" t="str">
        <x:v>Standard first-issue cover 2023 reuses Alpha Flight #1 artwork. Previous swapped cover attribution superseded; not a new homage.</x:v>
      </x:c>
      <x:c r="D5" s="13" t="str">
        <x:v>https://www.marvel.com/comics/collection/107765/</x:v>
      </x:c>
      <x:c r="E5" s="11" t="str">
        <x:v>Publisher date October 25, 2023; PDF list gives October 24.</x:v>
      </x:c>
    </x:row>
    <x:row r="6" ht="15" hidden="0">
      <x:c r="A6" s="11" t="s">
        <x:v>88</x:v>
      </x:c>
      <x:c r="B6" s="11" t="s">
        <x:v>84</x:v>
      </x:c>
      <x:c r="C6" s="11" t="s">
        <x:v>89</x:v>
      </x:c>
      <x:c r="D6" s="13" t="s">
        <x:v>90</x:v>
      </x:c>
      <x:c r="E6" s="11"/>
    </x:row>
    <x:row r="7" ht="15" hidden="0">
      <x:c r="A7" s="11" t="s">
        <x:v>91</x:v>
      </x:c>
      <x:c r="B7" s="11" t="s">
        <x:v>84</x:v>
      </x:c>
      <x:c r="C7" s="11" t="s">
        <x:v>92</x:v>
      </x:c>
      <x:c r="D7" s="13" t="s">
        <x:v>93</x:v>
      </x:c>
      <x:c r="E7" s="11"/>
    </x:row>
    <x:row r="8" ht="15" hidden="0">
      <x:c r="A8" s="11" t="s">
        <x:v>94</x:v>
      </x:c>
      <x:c r="B8" s="11" t="s">
        <x:v>84</x:v>
      </x:c>
      <x:c r="C8" s="11" t="s">
        <x:v>95</x:v>
      </x:c>
      <x:c r="D8" s="13" t="s">
        <x:v>96</x:v>
      </x:c>
      <x:c r="E8" s="11"/>
    </x:row>
    <x:row r="9" ht="23.850000381469727" hidden="0">
      <x:c r="A9" s="11" t="s">
        <x:v>97</x:v>
      </x:c>
      <x:c r="B9" s="11" t="str">
        <x:v>Searched — superseded by this pass</x:v>
      </x:c>
      <x:c r="C9" s="11" t="str">
        <x:v>Wider search identified Global G-Men #1 (2025), now CL-AF1-0002. Earlier no-other-homages conclusion superseded.</x:v>
      </x:c>
      <x:c r="D9" s="11" t="str">
        <x:v>https://g-man-comics.com/check-list/</x:v>
      </x:c>
      <x:c r="E9" s="11" t="str">
        <x:v>No future-dated Alpha Flight #1 homage confirmed as of October 19, 2026.</x:v>
      </x:c>
    </x:row>
    <x:row r="10" ht="15" hidden="0">
      <x:c r="A10" s="11" t="s">
        <x:v>98</x:v>
      </x:c>
      <x:c r="B10" s="11" t="s">
        <x:v>99</x:v>
      </x:c>
      <x:c r="C10" s="11" t="s">
        <x:v>100</x:v>
      </x:c>
      <x:c r="D10" s="11"/>
      <x:c r="E10" s="11"/>
    </x:row>
    <x:row r="11" ht="15" hidden="0">
      <x:c r="A11" s="11" t="s">
        <x:v>101</x:v>
      </x:c>
      <x:c r="B11" s="11" t="s">
        <x:v>99</x:v>
      </x:c>
      <x:c r="C11" s="11" t="s">
        <x:v>102</x:v>
      </x:c>
      <x:c r="D11" s="13" t="s">
        <x:v>103</x:v>
      </x:c>
      <x:c r="E11" s="11"/>
    </x:row>
    <x:row r="12" ht="15" hidden="0">
      <x:c r="A12" s="11" t="s">
        <x:v>104</x:v>
      </x:c>
      <x:c r="B12" s="11" t="s">
        <x:v>99</x:v>
      </x:c>
      <x:c r="C12" s="11" t="s">
        <x:v>105</x:v>
      </x:c>
      <x:c r="D12" s="13" t="s">
        <x:v>106</x:v>
      </x:c>
      <x:c r="E12" s="11"/>
    </x:row>
    <x:row r="13" ht="96" hidden="0" customHeight="1">
      <x:c r="A13" s="21" t="str">
        <x:v>CL-AF1-0001</x:v>
      </x:c>
      <x:c r="B13" s="21" t="str">
        <x:v>Cover artwork</x:v>
      </x:c>
      <x:c r="C13" s="21" t="str">
        <x:v>Panosian restages Alpha Flight #1 (1983), retaining the yellow background, the advancing team amid flanking heroes, and Puck in front. Exact cover signed Panosian [after] Byrne. Publisher solicitation credits Panosian; GCD issue 2571201 independently names the Alpha Flight #1 target. JUL230610; UPC 75960620613100221. Released September 20, 2023. No limited incentive ratio advertised. Original PDF thumbnail replaced with the native 1186 × 1800 publisher-supplied retailer image. Other 2023 series homages target X-Men #100 (#1), Alpha Flight #6 (#3), Alpha Flight #4 (#4), and Alpha Flight #106 (#5); they do not belong to this lineage.</x:v>
      </x:c>
      <x:c r="D13" s="23" t="str">
        <x:v>https://prhcomics.com/wp-content/uploads/2023/06/PREVIEWS2021022_FINAL_SEPT_2023.pdf
https://shop.thirdeyecomics.com/products/jul230610-alpha-flight-2-of-5-dan-panosian-homage-var
https://www.comics.org/issue/2571201/</x:v>
      </x:c>
      <x:c r="E13" s="21" t="str">
        <x:v>Some depicted identities remain unresolved.</x:v>
      </x:c>
    </x:row>
    <x:row r="14" ht="72" hidden="0" customHeight="1">
      <x:c r="A14" s="21" t="str">
        <x:v>CL-AF1-0002</x:v>
      </x:c>
      <x:c r="B14" s="21" t="str">
        <x:v>Cover artwork</x:v>
      </x:c>
      <x:c r="C14" s="21" t="str">
        <x:v>Exact cover signed Monsanto 2025 after Byrne 1983. Publisher checklist dates Global G-Men #1 to November 2025. Publisher solicitation names Monsanto as cover artist and describes a 20-page, $10 comic. A homage roundup prepared with publisher Rik Offenberger explicitly identifies Alpha Flight #1 as the target. Published November 2025; exact day not established. Cover is a native 600 × 900 scan. Individual identities within the large independent-comics cast require further publisher confirmation.</x:v>
      </x:c>
      <x:c r="D14" s="23" t="str">
        <x:v>https://g-man-comics.com/check-list/
https://www.firstcomicsnews.com/g-man-comics-november-2025-solicitations/
https://www.firstcomicsnews.com/look-at-all-the-homages-g-man-comics-homage-covers/</x:v>
      </x:c>
      <x:c r="E14" s="21" t="str">
        <x:v>Some depicted identities remain unresolved.</x:v>
      </x:c>
    </x:row>
    <x:row r="15" ht="72" hidden="0" customHeight="1">
      <x:c r="A15" s="21" t="str">
        <x:v>CL-AF1-0003</x:v>
      </x:c>
      <x:c r="B15" s="21" t="str">
        <x:v>Reference / related edition</x:v>
      </x:c>
      <x:c r="C15" s="21" t="str">
        <x:v>PDF-listed edition retained as related reference. Reuses Alpha Flight #1 (1983) artwork. Both cover options are explicitly distinguished in publisher solicitation. The PDF source labels the two cover options inconsistently. Publisher solicitation calls the composition surrounded by Marvel heroes the Byrne first-issue cover; the isolated team on yellow is the Byrne Marvel Age direct-market cover. Publisher release date is October 25, 2023; the PDF list gives October 24. Neither edition contains newly drawn cover artwork for 2023.</x:v>
      </x:c>
      <x:c r="D15" s="23" t="str">
        <x:v>https://www.marvel.com/comics/collection/107765/
https://alternateworlds.com.au/wp-content/uploads/2023/02/Marvel_PREVIEWS_MAY_2023.pdf
https://conskipper.com/alpha-flight-by-john-byrne-omnibus/</x:v>
      </x:c>
      <x:c r="E15" s="21" t="str">
        <x:v>No additional character follow-up identified.</x:v>
      </x:c>
    </x:row>
    <x:row r="16" ht="72" hidden="0" customHeight="1">
      <x:c r="A16" s="21" t="str">
        <x:v>CL-AF1-0004</x:v>
      </x:c>
      <x:c r="B16" s="21" t="str">
        <x:v>Reference / related edition</x:v>
      </x:c>
      <x:c r="C16" s="21" t="str">
        <x:v>PDF-listed edition retained as related reference. Reuses Marvel Age #2 (1983) artwork. Both cover options are explicitly distinguished in publisher solicitation. The PDF source labels the two cover options inconsistently. Publisher solicitation calls the composition surrounded by Marvel heroes the Byrne first-issue cover; the isolated team on yellow is the Byrne Marvel Age direct-market cover. Publisher release date is October 25, 2023; the PDF list gives October 24. Neither edition contains newly drawn cover artwork for 2023.</x:v>
      </x:c>
      <x:c r="D16" s="23" t="str">
        <x:v>https://www.marvel.com/comics/collection/107765/
https://alternateworlds.com.au/wp-content/uploads/2023/02/Marvel_PREVIEWS_MAY_2023.pdf
https://conskipper.com/alpha-flight-by-john-byrne-omnibus/</x:v>
      </x:c>
      <x:c r="E16" s="21" t="str">
        <x:v>No additional character follow-up identified.</x:v>
      </x:c>
    </x:row>
    <x:row r="17" ht="15" hidden="0" customHeight="1">
      <x:c r="A17" s="21" t="str">
        <x:v>Alpha Flight #1 (1983)</x:v>
      </x:c>
      <x:c r="B17" s="21" t="str">
        <x:v>Not added</x:v>
      </x:c>
      <x:c r="C17" s="21" t="str">
        <x:v>Original target, displayed as collection anchor rather than a homage addition.</x:v>
      </x:c>
      <x:c r="D17" s="23" t="str">
        <x:v>https://www.comics.org/issue/37674/</x:v>
      </x:c>
      <x:c r="E17" s="21" t="str">
        <x:v>Not added to distinct-artwork count.</x:v>
      </x:c>
    </x:row>
    <x:row r="18" ht="15" hidden="0" customHeight="1">
      <x:c r="A18" s="21" t="str">
        <x:v>Alpha Flight #1 Facsimile Edition (2019)</x:v>
      </x:c>
      <x:c r="B18" s="21" t="str">
        <x:v>Not added</x:v>
      </x:c>
      <x:c r="C18" s="21" t="str">
        <x:v>Exact original-art reprint; no newly drawn homage artwork.</x:v>
      </x:c>
      <x:c r="D18" s="23" t="str">
        <x:v>https://www.marvel.com/comics/issue/75170/alpha_flight_1_facsimile_edition</x:v>
      </x:c>
      <x:c r="E18" s="21" t="str">
        <x:v>Not added to distinct-artwork count.</x:v>
      </x:c>
    </x:row>
    <x:row r="19" ht="24" hidden="0" customHeight="1">
      <x:c r="A19" s="21" t="str">
        <x:v>Other Alpha Flight (2023) homage variants</x:v>
      </x:c>
      <x:c r="B19" s="21" t="str">
        <x:v>Not added</x:v>
      </x:c>
      <x:c r="C19" s="21" t="str">
        <x:v>Jurgens #1 targets X-Men #100; Gómez #3 targets Alpha Flight #6; Lim #4 targets Alpha Flight #4; Davi Go #5 targets Alpha Flight #106.</x:v>
      </x:c>
      <x:c r="D19" s="23" t="str">
        <x:v>https://www.comics.org/series/203293/</x:v>
      </x:c>
      <x:c r="E19" s="21" t="str">
        <x:v>Not added to distinct-artwork count.</x:v>
      </x:c>
    </x:row>
    <x:row r="20" ht="36" hidden="0" customHeight="1">
      <x:c r="A20" s="21" t="str">
        <x:v>Invincible #7 (2003)</x:v>
      </x:c>
      <x:c r="B20" s="21" t="str">
        <x:v>Not added</x:v>
      </x:c>
      <x:c r="C20" s="21" t="str">
        <x:v>Reader resemblance suggested, with a competing Captain Action #1 attribution. No publisher or creator confirmation of the Alpha Flight #1 target located; excluded pending stronger evidence.</x:v>
      </x:c>
      <x:c r="D20" s="23" t="str">
        <x:v>https://www.reddit.com/r/comicbooks/comments/1t9afo3/what_is_this_referencing/</x:v>
      </x:c>
      <x:c r="E20" s="21" t="str">
        <x:v>Not added to distinct-artwork count.</x:v>
      </x:c>
    </x:row>
    <x:row r="21" ht="24" hidden="0" customHeight="1">
      <x:c r="A21" s="21" t="str">
        <x:v>Global G-Men #3 (November 2026)</x:v>
      </x:c>
      <x:c r="B21" s="21" t="str">
        <x:v>Not added</x:v>
      </x:c>
      <x:c r="C21" s="21" t="str">
        <x:v>Upcoming series issue exists, but an Alpha Flight #1 homage has not been announced or verified.</x:v>
      </x:c>
      <x:c r="D21" s="23" t="str">
        <x:v>https://www.firstcomicsnews.com/g-man-comics-november-2026-solicitations/</x:v>
      </x:c>
      <x:c r="E21" s="21" t="str">
        <x:v>Not added to distinct-artwork count.</x:v>
      </x:c>
    </x:row>
    <x:row r="22" ht="48" hidden="0" customHeight="1">
      <x:c r="A22" s="21" t="str">
        <x:v>Upcoming review</x:v>
      </x:c>
      <x:c r="B22" s="21" t="str">
        <x:v>Reviewed October 19, 2026</x:v>
      </x:c>
      <x:c r="C22" s="21" t="str">
        <x:v>As of October 19, 2026, no future-dated 2026 or 2027 Alpha Flight #1 (1983) homage was confirmed from publisher/distributor solicitations and current publisher announcements. Global G-Men #1 was already published in November 2025. The upcoming Global G-Men #3 (November 2026) has not been identified as another Alpha Flight #1 homage.</x:v>
      </x:c>
      <x:c r="D22" s="23" t="str"/>
      <x:c r="E22" s="21" t="str">
        <x:v>Recheck when publisher or retailer evidence changes.</x:v>
      </x:c>
    </x:row>
  </x:sheetData>
  <x:hyperlinks>
    <x:hyperlink xmlns:r="http://schemas.openxmlformats.org/officeDocument/2006/relationships" ref="D2" r:id="Rf76b3b39833a4024"/>
    <x:hyperlink xmlns:r="http://schemas.openxmlformats.org/officeDocument/2006/relationships" ref="D3" r:id="Rb995fb5d58fc410b"/>
    <x:hyperlink xmlns:r="http://schemas.openxmlformats.org/officeDocument/2006/relationships" ref="D4" r:id="R94acb5390f4a47fd"/>
    <x:hyperlink xmlns:r="http://schemas.openxmlformats.org/officeDocument/2006/relationships" ref="D5" r:id="R813433ddcbe942b4"/>
    <x:hyperlink xmlns:r="http://schemas.openxmlformats.org/officeDocument/2006/relationships" ref="D6" r:id="R2c537cb3c98f4c57"/>
    <x:hyperlink xmlns:r="http://schemas.openxmlformats.org/officeDocument/2006/relationships" ref="D7" r:id="Rbbc42d385b064126"/>
    <x:hyperlink xmlns:r="http://schemas.openxmlformats.org/officeDocument/2006/relationships" ref="D8" r:id="R51f9fb7128ce4cc4"/>
    <x:hyperlink xmlns:r="http://schemas.openxmlformats.org/officeDocument/2006/relationships" ref="D11" r:id="Rd094d58d01864ba1"/>
    <x:hyperlink xmlns:r="http://schemas.openxmlformats.org/officeDocument/2006/relationships" ref="D12" r:id="Ra9aab0008fdc4abf"/>
    <x:hyperlink xmlns:r="http://schemas.openxmlformats.org/officeDocument/2006/relationships" ref="D13" r:id="R7a0c8e63b95d47d9"/>
    <x:hyperlink xmlns:r="http://schemas.openxmlformats.org/officeDocument/2006/relationships" ref="D14" r:id="R68041431ae8d4293"/>
    <x:hyperlink xmlns:r="http://schemas.openxmlformats.org/officeDocument/2006/relationships" ref="D15" r:id="R9b6056c689d34469"/>
    <x:hyperlink xmlns:r="http://schemas.openxmlformats.org/officeDocument/2006/relationships" ref="D16" r:id="R46df0f227cc643f8"/>
    <x:hyperlink xmlns:r="http://schemas.openxmlformats.org/officeDocument/2006/relationships" ref="D17" r:id="Rbe6e714c322e4f4c"/>
    <x:hyperlink xmlns:r="http://schemas.openxmlformats.org/officeDocument/2006/relationships" ref="D18" r:id="R97b8f000dbbb4808"/>
    <x:hyperlink xmlns:r="http://schemas.openxmlformats.org/officeDocument/2006/relationships" ref="D19" r:id="Rf2468fba89044c29"/>
    <x:hyperlink xmlns:r="http://schemas.openxmlformats.org/officeDocument/2006/relationships" ref="D20" r:id="R0367b0bbc1914003"/>
    <x:hyperlink xmlns:r="http://schemas.openxmlformats.org/officeDocument/2006/relationships" ref="D21" r:id="R07e8fac64a0a48fb"/>
    <x:hyperlink xmlns:r="http://schemas.openxmlformats.org/officeDocument/2006/relationships" ref="D22" r:id="Rdd879fd6bd4c4283"/>
  </x:hyperlink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6" hidden="0" customWidth="1"/>
    <x:col min="2" max="2" width="70" hidden="0" customWidth="1"/>
    <x:col min="3" max="3" width="45" hidden="0" customWidth="1"/>
  </x:cols>
  <x:sheetData>
    <x:row r="1" ht="15" hidden="0" customHeight="1">
      <x:c r="A1" s="27" t="s">
        <x:v>107</x:v>
      </x:c>
      <x:c r="B1" s="27" t="s">
        <x:v>108</x:v>
      </x:c>
      <x:c r="C1" s="27" t="s">
        <x:v>109</x:v>
      </x:c>
    </x:row>
    <x:row r="2" ht="15" hidden="0" customHeight="1">
      <x:c r="A2" s="28" t="s">
        <x:v>21</x:v>
      </x:c>
      <x:c r="B2" s="28" t="s">
        <x:v>110</x:v>
      </x:c>
      <x:c r="C2" s="28" t="s">
        <x:v>65</x:v>
      </x:c>
    </x:row>
    <x:row r="3" ht="15" hidden="0" customHeight="1">
      <x:c r="A3" s="28" t="s">
        <x:v>22</x:v>
      </x:c>
      <x:c r="B3" s="28" t="str">
        <x:v>Published series or collection title.</x:v>
      </x:c>
      <x:c r="C3" s="28" t="str">
        <x:v>See researched catalog values; unresolved details are explicit.</x:v>
      </x:c>
    </x:row>
    <x:row r="4" ht="15" hidden="0" customHeight="1">
      <x:c r="A4" s="28" t="s">
        <x:v>23</x:v>
      </x:c>
      <x:c r="B4" s="28" t="str">
        <x:v>Issue number or collected-edition designation.</x:v>
      </x:c>
      <x:c r="C4" s="28" t="str">
        <x:v>See researched catalog values; unresolved details are explicit.</x:v>
      </x:c>
    </x:row>
    <x:row r="5" ht="15" hidden="0" customHeight="1">
      <x:c r="A5" s="28" t="s">
        <x:v>24</x:v>
      </x:c>
      <x:c r="B5" s="28" t="str">
        <x:v>Publication year, distinguished from cover date where documented.</x:v>
      </x:c>
      <x:c r="C5" s="28" t="str">
        <x:v>See researched catalog values; unresolved details are explicit.</x:v>
      </x:c>
    </x:row>
    <x:row r="6" ht="15" hidden="0" customHeight="1">
      <x:c r="A6" s="28" t="s">
        <x:v>25</x:v>
      </x:c>
      <x:c r="B6" s="28" t="str">
        <x:v>Publisher of the exact edition.</x:v>
      </x:c>
      <x:c r="C6" s="28" t="str">
        <x:v>See researched catalog values; unresolved details are explicit.</x:v>
      </x:c>
    </x:row>
    <x:row r="7" ht="15" hidden="0" customHeight="1">
      <x:c r="A7" s="28" t="s">
        <x:v>26</x:v>
      </x:c>
      <x:c r="B7" s="28" t="str">
        <x:v>Cover-specific pencils, inks and colors where verified; uncertainty is explicit.</x:v>
      </x:c>
      <x:c r="C7" s="28" t="str">
        <x:v>See researched catalog values; unresolved details are explicit.</x:v>
      </x:c>
    </x:row>
    <x:row r="8" ht="15" hidden="0" customHeight="1">
      <x:c r="A8" s="28" t="s">
        <x:v>27</x:v>
      </x:c>
      <x:c r="B8" s="28" t="s">
        <x:v>111</x:v>
      </x:c>
      <x:c r="C8" s="28" t="s">
        <x:v>112</x:v>
      </x:c>
    </x:row>
    <x:row r="9" ht="15" hidden="0" customHeight="1">
      <x:c r="A9" s="28" t="s">
        <x:v>28</x:v>
      </x:c>
      <x:c r="B9" s="28" t="s">
        <x:v>113</x:v>
      </x:c>
      <x:c r="C9" s="28" t="s">
        <x:v>114</x:v>
      </x:c>
    </x:row>
    <x:row r="10" ht="15" hidden="0" customHeight="1">
      <x:c r="A10" s="28" t="s">
        <x:v>29</x:v>
      </x:c>
      <x:c r="B10" s="28" t="s">
        <x:v>115</x:v>
      </x:c>
      <x:c r="C10" s="28" t="s">
        <x:v>116</x:v>
      </x:c>
    </x:row>
    <x:row r="11" ht="15" hidden="0" customHeight="1">
      <x:c r="A11" s="28" t="s">
        <x:v>30</x:v>
      </x:c>
      <x:c r="B11" s="28" t="str">
        <x:v>Named figures verified from this cover image. Unresolved identities are recorded in notes.</x:v>
      </x:c>
      <x:c r="C11" s="28" t="str">
        <x:v>See researched catalog values; unresolved details are explicit.</x:v>
      </x:c>
    </x:row>
    <x:row r="12" ht="15" hidden="0" customHeight="1">
      <x:c r="A12" s="28" t="s">
        <x:v>31</x:v>
      </x:c>
      <x:c r="B12" s="28" t="str">
        <x:v>Exclusive retailer when documented. Unknown does not imply an open-order edition.</x:v>
      </x:c>
      <x:c r="C12" s="28" t="str">
        <x:v>See researched catalog values; unresolved details are explicit.</x:v>
      </x:c>
    </x:row>
    <x:row r="13" ht="15" hidden="0" customHeight="1">
      <x:c r="A13" s="28" t="s">
        <x:v>32</x:v>
      </x:c>
      <x:c r="B13" s="28" t="str">
        <x:v>Associated event when documented.</x:v>
      </x:c>
      <x:c r="C13" s="28" t="str">
        <x:v>See researched catalog values; unresolved details are explicit.</x:v>
      </x:c>
    </x:row>
    <x:row r="14" ht="15" hidden="0" customHeight="1">
      <x:c r="A14" s="28" t="s">
        <x:v>33</x:v>
      </x:c>
      <x:c r="B14" s="28" t="s">
        <x:v>117</x:v>
      </x:c>
      <x:c r="C14" s="28" t="s">
        <x:v>118</x:v>
      </x:c>
    </x:row>
    <x:row r="15" ht="15" hidden="0" customHeight="1">
      <x:c r="A15" s="28" t="s">
        <x:v>34</x:v>
      </x:c>
      <x:c r="B15" s="28" t="str">
        <x:v>Trade dress, virgin, sketch, acetate or other documented physical treatment.</x:v>
      </x:c>
      <x:c r="C15" s="28" t="str">
        <x:v>See researched catalog values; unresolved details are explicit.</x:v>
      </x:c>
    </x:row>
    <x:row r="16" ht="15" hidden="0" customHeight="1">
      <x:c r="A16" s="28" t="s">
        <x:v>35</x:v>
      </x:c>
      <x:c r="B16" s="28" t="str">
        <x:v>Publication market and language.</x:v>
      </x:c>
      <x:c r="C16" s="28" t="str">
        <x:v>See researched catalog values; unresolved details are explicit.</x:v>
      </x:c>
    </x:row>
    <x:row r="17" ht="15" hidden="0" customHeight="1">
      <x:c r="A17" s="28" t="s">
        <x:v>36</x:v>
      </x:c>
      <x:c r="B17" s="28" t="s">
        <x:v>119</x:v>
      </x:c>
      <x:c r="C17" s="28" t="s">
        <x:v>120</x:v>
      </x:c>
    </x:row>
    <x:row r="18" ht="15" hidden="0" customHeight="1">
      <x:c r="A18" s="28" t="s">
        <x:v>37</x:v>
      </x:c>
      <x:c r="B18" s="28" t="s">
        <x:v>121</x:v>
      </x:c>
      <x:c r="C18" s="28" t="s">
        <x:v>122</x:v>
      </x:c>
    </x:row>
    <x:row r="19" ht="15" hidden="0" customHeight="1">
      <x:c r="A19" s="28" t="s">
        <x:v>38</x:v>
      </x:c>
      <x:c r="B19" s="28" t="str">
        <x:v>User-supplied evidence only; not inferred from research.</x:v>
      </x:c>
      <x:c r="C19" s="28" t="str">
        <x:v>See researched catalog values; unresolved details are explicit.</x:v>
      </x:c>
    </x:row>
    <x:row r="20" ht="24" hidden="0" customHeight="1">
      <x:c r="A20" s="28" t="s">
        <x:v>39</x:v>
      </x:c>
      <x:c r="B20" s="28" t="str">
        <x:v>Show = included distinct artwork. Hide = original-art reuse, grouped edition or unresolved target retained as a reference.</x:v>
      </x:c>
      <x:c r="C20" s="28" t="s">
        <x:v>123</x:v>
      </x:c>
    </x:row>
    <x:row r="21" ht="15" hidden="0" customHeight="1">
      <x:c r="A21" s="28" t="s">
        <x:v>40</x:v>
      </x:c>
      <x:c r="B21" s="28" t="str">
        <x:v>Stable descriptive reference slug. Website cover detail pages use Catalog ID.</x:v>
      </x:c>
      <x:c r="C21" s="28" t="str">
        <x:v>See researched catalog values; unresolved details are explicit.</x:v>
      </x:c>
    </x:row>
    <x:row r="22" ht="15" hidden="0" customHeight="1">
      <x:c r="A22" s="28" t="s">
        <x:v>41</x:v>
      </x:c>
      <x:c r="B22" s="28" t="str">
        <x:v>Display title for the exact issue and edition.</x:v>
      </x:c>
      <x:c r="C22" s="28" t="str">
        <x:v>See researched catalog values; unresolved details are explicit.</x:v>
      </x:c>
    </x:row>
    <x:row r="23" ht="15" hidden="0" customHeight="1">
      <x:c r="A23" s="28" t="s">
        <x:v>42</x:v>
      </x:c>
      <x:c r="B23" s="28" t="str">
        <x:v>Concise description of the cover.</x:v>
      </x:c>
      <x:c r="C23" s="28" t="str">
        <x:v>See researched catalog values; unresolved details are explicit.</x:v>
      </x:c>
    </x:row>
    <x:row r="24" ht="15" hidden="0" customHeight="1">
      <x:c r="A24" s="28" t="s">
        <x:v>43</x:v>
      </x:c>
      <x:c r="B24" s="28" t="str">
        <x:v>Evidence linking this cover artwork to the original composition.</x:v>
      </x:c>
      <x:c r="C24" s="28" t="str">
        <x:v>See researched catalog values; unresolved details are explicit.</x:v>
      </x:c>
    </x:row>
    <x:row r="25" ht="15" hidden="0" customHeight="1">
      <x:c r="A25" s="28" t="s">
        <x:v>44</x:v>
      </x:c>
      <x:c r="B25" s="28" t="str">
        <x:v>Edition details, source conflicts, image limitations and remaining gaps.</x:v>
      </x:c>
      <x:c r="C25" s="28" t="str">
        <x:v>See researched catalog values; unresolved details are explicit.</x:v>
      </x:c>
    </x:row>
    <x:row r="26" ht="24" hidden="0" customHeight="1">
      <x:c r="A26" s="28" t="s">
        <x:v>45</x:v>
      </x:c>
      <x:c r="B26" s="28" t="str">
        <x:v>Verified: exact artwork and target supported by reviewed cover-specific sources. Partial: remaining credit, edition or date uncertainty. Needs Review: target or edition unresolved.</x:v>
      </x:c>
      <x:c r="C26" s="28" t="s">
        <x:v>124</x:v>
      </x:c>
    </x:row>
    <x:row r="27" ht="15" hidden="0" customHeight="1">
      <x:c r="A27" s="28" t="s">
        <x:v>46</x:v>
      </x:c>
      <x:c r="B27" s="28" t="str">
        <x:v>Best reviewed source for this exact edition.</x:v>
      </x:c>
      <x:c r="C27" s="28" t="str">
        <x:v>See researched catalog values; unresolved details are explicit.</x:v>
      </x:c>
    </x:row>
    <x:row r="28" ht="15" hidden="0" customHeight="1">
      <x:c r="A28" s="28" t="s">
        <x:v>47</x:v>
      </x:c>
      <x:c r="B28" s="28" t="str">
        <x:v>Additional edition evidence; unknown if no second source was recovered.</x:v>
      </x:c>
      <x:c r="C28" s="28" t="str">
        <x:v>See researched catalog values; unresolved details are explicit.</x:v>
      </x:c>
    </x:row>
    <x:row r="29" ht="24" hidden="0" customHeight="1">
      <x:c r="A29" s="28" t="s">
        <x:v>48</x:v>
      </x:c>
      <x:c r="B29" s="28" t="str">
        <x:v>Best recovered exact-edition image or explicitly labeled promotional source. Native resolution limits and pending scans are recorded in notes.</x:v>
      </x:c>
      <x:c r="C29" s="28" t="str">
        <x:v>See researched catalog values; unresolved details are explicit.</x:v>
      </x:c>
    </x:row>
    <x:row r="30" ht="15" hidden="0" customHeight="1">
      <x:c r="A30" s="28" t="s">
        <x:v>49</x:v>
      </x:c>
      <x:c r="B30" s="28" t="str">
        <x:v>Local source-image reference; original filename retained where already present.</x:v>
      </x:c>
      <x:c r="C30" s="28" t="str">
        <x:v>See researched catalog values; unresolved details are explicit.</x:v>
      </x:c>
    </x:row>
    <x:row r="31" ht="15" hidden="0" customHeight="1">
      <x:c r="A31" s="28" t="s">
        <x:v>50</x:v>
      </x:c>
      <x:c r="B31" s="28" t="str">
        <x:v>Verified artist account if documented; never inferred from a name.</x:v>
      </x:c>
      <x:c r="C31" s="28" t="str">
        <x:v>See researched catalog values; unresolved details are explicit.</x:v>
      </x:c>
    </x:row>
    <x:row r="32" ht="15" hidden="0" customHeight="1">
      <x:c r="A32" s="28" t="s">
        <x:v>51</x:v>
      </x:c>
      <x:c r="B32" s="28" t="s">
        <x:v>125</x:v>
      </x:c>
      <x:c r="C32" s="28" t="s">
        <x:v>126</x:v>
      </x:c>
    </x:row>
    <x:row r="33" ht="15" hidden="0" customHeight="1">
      <x:c r="A33" s="28" t="s">
        <x:v>52</x:v>
      </x:c>
      <x:c r="B33" s="28" t="s">
        <x:v>127</x:v>
      </x:c>
      <x:c r="C33" s="28" t="s">
        <x:v>128</x:v>
      </x:c>
    </x:row>
  </x:sheetData>
  <x:pageMargins left="0.7" right="0.7" top="0.75" bottom="0.75" header="0.3" footer="0.3"/>
</x:worksheet>
</file>